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PAS-SUELDO" sheetId="1" r:id="rId1"/>
    <sheet name="PAS-C. DESTINO" sheetId="2" r:id="rId2"/>
    <sheet name="PAS-C.ESPECIFI." sheetId="3" r:id="rId3"/>
    <sheet name="PAS-Com. Comp." sheetId="4" r:id="rId4"/>
    <sheet name="VACIA" sheetId="5" r:id="rId5"/>
    <sheet name="PDI" sheetId="6" r:id="rId6"/>
    <sheet name="EMERITO-LABORAL" sheetId="7" r:id="rId7"/>
    <sheet name="DOCENTES-INTERINOS" sheetId="8" r:id="rId8"/>
    <sheet name="CONT. ASOCIADO" sheetId="9" r:id="rId9"/>
    <sheet name="CONT. AYUDANTE" sheetId="10" r:id="rId10"/>
  </sheets>
  <externalReferences>
    <externalReference r:id="rId13"/>
  </externalReference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<sst xmlns="http://schemas.openxmlformats.org/spreadsheetml/2006/main" count="407" uniqueCount="129">
  <si>
    <t>COMPONENTE COMPENSATORIO DEL COMPLEMENTO</t>
  </si>
  <si>
    <t>ESPECIFICO. AÑO 2007</t>
  </si>
  <si>
    <t>Grupo</t>
  </si>
  <si>
    <t>Nivel</t>
  </si>
  <si>
    <t>Específico</t>
  </si>
  <si>
    <t>Prorrata</t>
  </si>
  <si>
    <t>P. Semestral</t>
  </si>
  <si>
    <t>P. Anual</t>
  </si>
  <si>
    <t xml:space="preserve"> </t>
  </si>
  <si>
    <t>A</t>
  </si>
  <si>
    <t>G</t>
  </si>
  <si>
    <t>E050</t>
  </si>
  <si>
    <t>E047</t>
  </si>
  <si>
    <t>E044</t>
  </si>
  <si>
    <t>E043</t>
  </si>
  <si>
    <t>E046</t>
  </si>
  <si>
    <t>E042</t>
  </si>
  <si>
    <t>A/B</t>
  </si>
  <si>
    <t>E035</t>
  </si>
  <si>
    <t>E040</t>
  </si>
  <si>
    <t>E033</t>
  </si>
  <si>
    <t>E032</t>
  </si>
  <si>
    <t>E026</t>
  </si>
  <si>
    <t>E030</t>
  </si>
  <si>
    <t>E027</t>
  </si>
  <si>
    <t>E020</t>
  </si>
  <si>
    <t>E016</t>
  </si>
  <si>
    <t>B</t>
  </si>
  <si>
    <t>B/C</t>
  </si>
  <si>
    <t>E028</t>
  </si>
  <si>
    <t>E023</t>
  </si>
  <si>
    <t>E015</t>
  </si>
  <si>
    <t>E012</t>
  </si>
  <si>
    <t>C</t>
  </si>
  <si>
    <t>E021</t>
  </si>
  <si>
    <t>C/D</t>
  </si>
  <si>
    <t>E022</t>
  </si>
  <si>
    <t>E017</t>
  </si>
  <si>
    <t>E013</t>
  </si>
  <si>
    <t>E007</t>
  </si>
  <si>
    <t>E011</t>
  </si>
  <si>
    <t>D</t>
  </si>
  <si>
    <t>E045</t>
  </si>
  <si>
    <t>E019</t>
  </si>
  <si>
    <t>E010</t>
  </si>
  <si>
    <t>E</t>
  </si>
  <si>
    <t>RETRIBUCIONES BASICAS PERSONAL ADMON. Y SERVICIOS</t>
  </si>
  <si>
    <t>SUELDO</t>
  </si>
  <si>
    <t>SUMA TOTAL</t>
  </si>
  <si>
    <t>GRUPO A</t>
  </si>
  <si>
    <t>GRUPO B</t>
  </si>
  <si>
    <t>GRUPO C</t>
  </si>
  <si>
    <t>GRUPO D</t>
  </si>
  <si>
    <t>GRUPO E</t>
  </si>
  <si>
    <t>TRIENIOS</t>
  </si>
  <si>
    <t>COMPLEMENTO DESTINO</t>
  </si>
  <si>
    <t>C.D.</t>
  </si>
  <si>
    <t>COMPLEMENTO ESPECIFICO</t>
  </si>
  <si>
    <t>C.E.</t>
  </si>
  <si>
    <t>E001</t>
  </si>
  <si>
    <t>E002</t>
  </si>
  <si>
    <t>E003</t>
  </si>
  <si>
    <t>E004</t>
  </si>
  <si>
    <t>E005</t>
  </si>
  <si>
    <t>E006</t>
  </si>
  <si>
    <t>E008</t>
  </si>
  <si>
    <t>E009</t>
  </si>
  <si>
    <t>E014</t>
  </si>
  <si>
    <t>E018</t>
  </si>
  <si>
    <t>E024</t>
  </si>
  <si>
    <t>E025</t>
  </si>
  <si>
    <t>E029</t>
  </si>
  <si>
    <t>E031</t>
  </si>
  <si>
    <t>E034</t>
  </si>
  <si>
    <t>E036</t>
  </si>
  <si>
    <t>E037</t>
  </si>
  <si>
    <t>E038</t>
  </si>
  <si>
    <t>E039</t>
  </si>
  <si>
    <t>E041</t>
  </si>
  <si>
    <t>E048</t>
  </si>
  <si>
    <t>E049</t>
  </si>
  <si>
    <t>P. EXTRA</t>
  </si>
  <si>
    <t>MENSUAL</t>
  </si>
  <si>
    <t xml:space="preserve">SUELDO </t>
  </si>
  <si>
    <t>ANUAL</t>
  </si>
  <si>
    <t>PAGA EXTRA</t>
  </si>
  <si>
    <t xml:space="preserve">TRIENIO </t>
  </si>
  <si>
    <t>TRIENIO</t>
  </si>
  <si>
    <t>C. D.</t>
  </si>
  <si>
    <t xml:space="preserve">    SERVICIO DE RECURSOS HUMANOS</t>
  </si>
  <si>
    <t>SECCION DE NOMINAS Y SEGURIDAD SOCIAL</t>
  </si>
  <si>
    <t>DENOMINACION</t>
  </si>
  <si>
    <t>DEDICACION</t>
  </si>
  <si>
    <t>C. DESTINO</t>
  </si>
  <si>
    <t>C. ESPECF.</t>
  </si>
  <si>
    <t>CATEDRATICOS UNIVERSIDAD</t>
  </si>
  <si>
    <t>TC</t>
  </si>
  <si>
    <t>(NIVEL 29)</t>
  </si>
  <si>
    <t>6H</t>
  </si>
  <si>
    <t>5H</t>
  </si>
  <si>
    <t>4H</t>
  </si>
  <si>
    <t>3H</t>
  </si>
  <si>
    <t>TITULARES UNIVERSIDAD Y</t>
  </si>
  <si>
    <t>CATEDRATICOS E.U.</t>
  </si>
  <si>
    <t>(NIVEL 27)</t>
  </si>
  <si>
    <t>TITULARES E.U.</t>
  </si>
  <si>
    <t>(NIVEL 26)</t>
  </si>
  <si>
    <t>MAESTROS DE TALLER</t>
  </si>
  <si>
    <t>(NIVEL 24)</t>
  </si>
  <si>
    <t>T. MENSUAL</t>
  </si>
  <si>
    <t>T. ANUAL</t>
  </si>
  <si>
    <t>P.EXTRA</t>
  </si>
  <si>
    <t>RETRIBUCIONES PROFESORADO NUMERARIO EN BASE A LA LEY DE PRESUPUESTOS PARA EL EJERCICIO 2007</t>
  </si>
  <si>
    <t>Paga extra, que esta formada por una mensualidad del SUELDO mas el 100% del complemento de destino mensual.</t>
  </si>
  <si>
    <t>RETRIBUCIONES PROFESORADO LABORAL EMERITO EN BASE A LA LEY DE PRESUPUESTOS PARA EL EJERCICIO 2007</t>
  </si>
  <si>
    <t>EMERITO</t>
  </si>
  <si>
    <t>RETRIBUCIONES PROFESORADO INTERINO EN BASE A LA LEY DE PRESUPUESTOS PARA EL EJERCICIO 2007</t>
  </si>
  <si>
    <t>RETRIBUCIONES PROFESORADO CONTRATADO ADMINISTRATIVO EN BASE A LA LEY DE PRESUPUESTOS PARA EL EJERCICIO 2007</t>
  </si>
  <si>
    <t>T.ANUAL</t>
  </si>
  <si>
    <t>TIPO 1: ASOCIADO E.U.</t>
  </si>
  <si>
    <t>TIPO 2: ASOCIADOS E.T.S.</t>
  </si>
  <si>
    <t>TIPO 3: ASOCIADOS</t>
  </si>
  <si>
    <t xml:space="preserve">TIPO 4: ASOCIADOS </t>
  </si>
  <si>
    <t xml:space="preserve"> Paga extra, que esta formada por una mensualidad del SUELDO mas el 100% del complemento de destino mensual.</t>
  </si>
  <si>
    <t>PRIMER PERIODO (DOS AÑOS)</t>
  </si>
  <si>
    <t>AYUDANTES E.T.S.</t>
  </si>
  <si>
    <t>SEGUNDO PERIODO (3 AÑOS)</t>
  </si>
  <si>
    <t>AYUDANTES E.U.</t>
  </si>
  <si>
    <t>PRIMER Y SEGUNDO PERIODO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</si>
</sst>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General_)"/>
    <numFmt numFmtId="171" formatCode="#,##0&quot;Pts&quot;_);\(#,##0&quot;Pts&quot;\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#,##0\ _P_t_s"/>
    <numFmt numFmtId="185" formatCode="#,##0.00\ _P_t_s"/>
    <numFmt numFmtId="186" formatCode="#,##0\ _€"/>
  </numFmts>
  <fonts count="16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  <family val="0"/>
    </font>
    <font>
      <sz val="11"/>
      <name val="Arial"/>
      <family val="0"/>
    </font>
    <font>
      <b/>
      <sz val="11"/>
      <name val="Arial"/>
      <family val="0"/>
    </font>
    <font>
      <sz val="11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8" fillId="0" borderId="0">
      <alignment/>
      <protection/>
    </xf>
    <xf numFmtId="170" fontId="8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" fillId="0" borderId="9" xfId="0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9" fontId="0" fillId="0" borderId="0" xfId="0" applyNumberFormat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1" fillId="0" borderId="9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0" fontId="9" fillId="0" borderId="0" xfId="19" applyFont="1" applyAlignment="1" applyProtection="1">
      <alignment horizontal="left"/>
      <protection/>
    </xf>
    <xf numFmtId="170" fontId="9" fillId="0" borderId="0" xfId="19" applyFont="1">
      <alignment/>
      <protection/>
    </xf>
    <xf numFmtId="170" fontId="0" fillId="0" borderId="0" xfId="19" applyFont="1">
      <alignment/>
      <protection/>
    </xf>
    <xf numFmtId="170" fontId="8" fillId="0" borderId="0" xfId="19">
      <alignment/>
      <protection/>
    </xf>
    <xf numFmtId="170" fontId="0" fillId="2" borderId="3" xfId="19" applyFont="1" applyFill="1" applyBorder="1">
      <alignment/>
      <protection/>
    </xf>
    <xf numFmtId="170" fontId="0" fillId="2" borderId="1" xfId="19" applyFont="1" applyFill="1" applyBorder="1">
      <alignment/>
      <protection/>
    </xf>
    <xf numFmtId="170" fontId="0" fillId="2" borderId="2" xfId="19" applyFont="1" applyFill="1" applyBorder="1">
      <alignment/>
      <protection/>
    </xf>
    <xf numFmtId="170" fontId="0" fillId="2" borderId="4" xfId="19" applyFont="1" applyFill="1" applyBorder="1" applyAlignment="1" applyProtection="1">
      <alignment horizontal="center"/>
      <protection/>
    </xf>
    <xf numFmtId="170" fontId="0" fillId="2" borderId="0" xfId="19" applyFont="1" applyFill="1" applyBorder="1" applyAlignment="1" applyProtection="1">
      <alignment horizontal="left"/>
      <protection/>
    </xf>
    <xf numFmtId="170" fontId="0" fillId="2" borderId="0" xfId="19" applyFont="1" applyFill="1" applyBorder="1" applyAlignment="1" applyProtection="1">
      <alignment horizontal="center"/>
      <protection/>
    </xf>
    <xf numFmtId="170" fontId="0" fillId="2" borderId="5" xfId="19" applyFont="1" applyFill="1" applyBorder="1" applyAlignment="1" applyProtection="1">
      <alignment horizontal="center"/>
      <protection/>
    </xf>
    <xf numFmtId="170" fontId="0" fillId="2" borderId="6" xfId="19" applyFont="1" applyFill="1" applyBorder="1" applyAlignment="1" applyProtection="1">
      <alignment horizontal="center"/>
      <protection/>
    </xf>
    <xf numFmtId="170" fontId="0" fillId="2" borderId="7" xfId="19" applyFont="1" applyFill="1" applyBorder="1" applyAlignment="1" applyProtection="1">
      <alignment horizontal="left"/>
      <protection/>
    </xf>
    <xf numFmtId="170" fontId="0" fillId="2" borderId="7" xfId="19" applyFont="1" applyFill="1" applyBorder="1" applyAlignment="1" applyProtection="1">
      <alignment horizontal="center"/>
      <protection/>
    </xf>
    <xf numFmtId="170" fontId="0" fillId="2" borderId="8" xfId="19" applyFont="1" applyFill="1" applyBorder="1" applyAlignment="1" applyProtection="1">
      <alignment horizontal="center"/>
      <protection/>
    </xf>
    <xf numFmtId="170" fontId="0" fillId="0" borderId="0" xfId="19" applyFont="1" applyAlignment="1" applyProtection="1">
      <alignment horizontal="left"/>
      <protection/>
    </xf>
    <xf numFmtId="170" fontId="0" fillId="0" borderId="0" xfId="19" applyFont="1" applyAlignment="1" applyProtection="1">
      <alignment horizontal="center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Protection="1">
      <alignment/>
      <protection/>
    </xf>
    <xf numFmtId="170" fontId="0" fillId="0" borderId="13" xfId="19" applyFont="1" applyBorder="1">
      <alignment/>
      <protection/>
    </xf>
    <xf numFmtId="170" fontId="0" fillId="0" borderId="13" xfId="19" applyFont="1" applyBorder="1" applyAlignment="1" applyProtection="1">
      <alignment horizontal="center"/>
      <protection/>
    </xf>
    <xf numFmtId="4" fontId="0" fillId="0" borderId="13" xfId="19" applyNumberFormat="1" applyFont="1" applyBorder="1">
      <alignment/>
      <protection/>
    </xf>
    <xf numFmtId="4" fontId="0" fillId="0" borderId="13" xfId="19" applyNumberFormat="1" applyFont="1" applyBorder="1" applyProtection="1">
      <alignment/>
      <protection/>
    </xf>
    <xf numFmtId="170" fontId="0" fillId="0" borderId="0" xfId="19" applyFont="1" applyBorder="1">
      <alignment/>
      <protection/>
    </xf>
    <xf numFmtId="171" fontId="0" fillId="0" borderId="13" xfId="19" applyNumberFormat="1" applyFont="1" applyBorder="1" applyProtection="1">
      <alignment/>
      <protection/>
    </xf>
    <xf numFmtId="170" fontId="8" fillId="0" borderId="0" xfId="19" applyFont="1">
      <alignment/>
      <protection/>
    </xf>
    <xf numFmtId="170" fontId="10" fillId="0" borderId="0" xfId="19" applyFont="1">
      <alignment/>
      <protection/>
    </xf>
    <xf numFmtId="170" fontId="11" fillId="0" borderId="0" xfId="19" applyFont="1">
      <alignment/>
      <protection/>
    </xf>
    <xf numFmtId="170" fontId="9" fillId="0" borderId="0" xfId="20" applyFont="1" applyAlignment="1" applyProtection="1">
      <alignment horizontal="left"/>
      <protection/>
    </xf>
    <xf numFmtId="170" fontId="9" fillId="0" borderId="0" xfId="20" applyFont="1">
      <alignment/>
      <protection/>
    </xf>
    <xf numFmtId="170" fontId="0" fillId="0" borderId="0" xfId="20" applyFont="1">
      <alignment/>
      <protection/>
    </xf>
    <xf numFmtId="170" fontId="8" fillId="0" borderId="0" xfId="20">
      <alignment/>
      <protection/>
    </xf>
    <xf numFmtId="170" fontId="0" fillId="2" borderId="3" xfId="20" applyFont="1" applyFill="1" applyBorder="1">
      <alignment/>
      <protection/>
    </xf>
    <xf numFmtId="170" fontId="0" fillId="2" borderId="1" xfId="20" applyFont="1" applyFill="1" applyBorder="1">
      <alignment/>
      <protection/>
    </xf>
    <xf numFmtId="170" fontId="0" fillId="2" borderId="4" xfId="20" applyFont="1" applyFill="1" applyBorder="1" applyAlignment="1" applyProtection="1">
      <alignment horizontal="center"/>
      <protection/>
    </xf>
    <xf numFmtId="170" fontId="0" fillId="2" borderId="0" xfId="20" applyFont="1" applyFill="1" applyBorder="1" applyAlignment="1" applyProtection="1">
      <alignment horizontal="left"/>
      <protection/>
    </xf>
    <xf numFmtId="170" fontId="0" fillId="2" borderId="0" xfId="20" applyFont="1" applyFill="1" applyBorder="1" applyAlignment="1" applyProtection="1">
      <alignment horizontal="center"/>
      <protection/>
    </xf>
    <xf numFmtId="170" fontId="0" fillId="2" borderId="6" xfId="20" applyFont="1" applyFill="1" applyBorder="1" applyAlignment="1" applyProtection="1">
      <alignment horizontal="center"/>
      <protection/>
    </xf>
    <xf numFmtId="170" fontId="0" fillId="2" borderId="7" xfId="20" applyFont="1" applyFill="1" applyBorder="1" applyAlignment="1" applyProtection="1">
      <alignment horizontal="left"/>
      <protection/>
    </xf>
    <xf numFmtId="170" fontId="0" fillId="2" borderId="7" xfId="20" applyFont="1" applyFill="1" applyBorder="1" applyAlignment="1" applyProtection="1">
      <alignment horizontal="center"/>
      <protection/>
    </xf>
    <xf numFmtId="170" fontId="0" fillId="0" borderId="0" xfId="20" applyFont="1" applyAlignment="1" applyProtection="1">
      <alignment horizontal="left"/>
      <protection/>
    </xf>
    <xf numFmtId="170" fontId="0" fillId="0" borderId="0" xfId="20" applyFont="1" applyAlignment="1" applyProtection="1">
      <alignment horizontal="center"/>
      <protection/>
    </xf>
    <xf numFmtId="4" fontId="0" fillId="0" borderId="0" xfId="20" applyNumberFormat="1" applyFont="1">
      <alignment/>
      <protection/>
    </xf>
    <xf numFmtId="4" fontId="0" fillId="0" borderId="0" xfId="20" applyNumberFormat="1" applyFont="1" applyProtection="1">
      <alignment/>
      <protection/>
    </xf>
    <xf numFmtId="170" fontId="0" fillId="0" borderId="13" xfId="20" applyFont="1" applyBorder="1">
      <alignment/>
      <protection/>
    </xf>
    <xf numFmtId="170" fontId="0" fillId="0" borderId="13" xfId="20" applyFont="1" applyBorder="1" applyAlignment="1" applyProtection="1">
      <alignment horizontal="center"/>
      <protection/>
    </xf>
    <xf numFmtId="4" fontId="0" fillId="0" borderId="13" xfId="20" applyNumberFormat="1" applyFont="1" applyBorder="1">
      <alignment/>
      <protection/>
    </xf>
    <xf numFmtId="4" fontId="0" fillId="0" borderId="13" xfId="20" applyNumberFormat="1" applyFont="1" applyBorder="1" applyProtection="1">
      <alignment/>
      <protection/>
    </xf>
    <xf numFmtId="170" fontId="0" fillId="0" borderId="0" xfId="20" applyFont="1" applyBorder="1">
      <alignment/>
      <protection/>
    </xf>
    <xf numFmtId="171" fontId="0" fillId="0" borderId="13" xfId="20" applyNumberFormat="1" applyFont="1" applyBorder="1" applyProtection="1">
      <alignment/>
      <protection/>
    </xf>
    <xf numFmtId="170" fontId="8" fillId="0" borderId="0" xfId="20" applyFont="1">
      <alignment/>
      <protection/>
    </xf>
    <xf numFmtId="170" fontId="10" fillId="0" borderId="0" xfId="20" applyFont="1">
      <alignment/>
      <protection/>
    </xf>
    <xf numFmtId="170" fontId="11" fillId="0" borderId="0" xfId="20" applyFont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3" fillId="0" borderId="18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/>
    </xf>
    <xf numFmtId="164" fontId="13" fillId="0" borderId="22" xfId="0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164" fontId="13" fillId="3" borderId="18" xfId="0" applyNumberFormat="1" applyFont="1" applyFill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4" fontId="13" fillId="0" borderId="21" xfId="0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0" borderId="7" xfId="0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2" borderId="3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4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/>
      <protection/>
    </xf>
    <xf numFmtId="0" fontId="13" fillId="2" borderId="6" xfId="0" applyFont="1" applyFill="1" applyBorder="1" applyAlignment="1" applyProtection="1">
      <alignment horizontal="center"/>
      <protection/>
    </xf>
    <xf numFmtId="0" fontId="13" fillId="2" borderId="7" xfId="0" applyFont="1" applyFill="1" applyBorder="1" applyAlignment="1" applyProtection="1">
      <alignment horizontal="lef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3" fillId="2" borderId="8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64" fontId="13" fillId="0" borderId="0" xfId="0" applyNumberFormat="1" applyFont="1" applyAlignment="1" applyProtection="1">
      <alignment/>
      <protection/>
    </xf>
    <xf numFmtId="0" fontId="13" fillId="0" borderId="13" xfId="0" applyFont="1" applyBorder="1" applyAlignment="1">
      <alignment/>
    </xf>
    <xf numFmtId="164" fontId="13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9" fontId="13" fillId="0" borderId="0" xfId="0" applyNumberFormat="1" applyFont="1" applyAlignment="1">
      <alignment/>
    </xf>
    <xf numFmtId="0" fontId="13" fillId="2" borderId="3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6" xfId="0" applyFont="1" applyFill="1" applyBorder="1" applyAlignment="1" applyProtection="1">
      <alignment horizontal="center"/>
      <protection/>
    </xf>
    <xf numFmtId="0" fontId="13" fillId="2" borderId="7" xfId="0" applyFont="1" applyFill="1" applyBorder="1" applyAlignment="1" applyProtection="1">
      <alignment horizontal="lef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3" fillId="2" borderId="8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164" fontId="13" fillId="0" borderId="0" xfId="0" applyNumberFormat="1" applyFont="1" applyAlignment="1" applyProtection="1">
      <alignment/>
      <protection/>
    </xf>
    <xf numFmtId="0" fontId="13" fillId="0" borderId="13" xfId="0" applyFont="1" applyBorder="1" applyAlignment="1">
      <alignment/>
    </xf>
    <xf numFmtId="164" fontId="13" fillId="0" borderId="13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171" fontId="13" fillId="0" borderId="0" xfId="0" applyNumberFormat="1" applyFont="1" applyAlignment="1" applyProtection="1">
      <alignment/>
      <protection/>
    </xf>
    <xf numFmtId="171" fontId="13" fillId="0" borderId="13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DI" xfId="19"/>
    <cellStyle name="Normal_RET. DOCENTES INTERINOS (2007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rec\personal\nominas\NOMINAS\NOMINA%20EN%20GENERAL\A&#209;O%202007\RETRIBUCIONES%202007\exel\productividad\C.C.E.%20(DEFINITIVO%20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.PRODUCT-06"/>
      <sheetName val="CALC. COMPENSAT."/>
      <sheetName val="COMP. COMPENSAT."/>
      <sheetName val="CALCULO PROD."/>
      <sheetName val="ACUERD. MESA. SECT."/>
    </sheetNames>
    <sheetDataSet>
      <sheetData sheetId="2">
        <row r="6">
          <cell r="F6">
            <v>6591.485900000001</v>
          </cell>
        </row>
        <row r="7">
          <cell r="F7">
            <v>5063.48256</v>
          </cell>
        </row>
        <row r="8">
          <cell r="F8">
            <v>3205.7833399999995</v>
          </cell>
        </row>
        <row r="9">
          <cell r="F9">
            <v>2340.81536</v>
          </cell>
        </row>
        <row r="10">
          <cell r="F10">
            <v>2191.68776</v>
          </cell>
        </row>
        <row r="11">
          <cell r="F11">
            <v>2426.72156</v>
          </cell>
        </row>
        <row r="12">
          <cell r="F12">
            <v>1973.2604800000001</v>
          </cell>
        </row>
        <row r="13">
          <cell r="F13">
            <v>2646.8911</v>
          </cell>
        </row>
        <row r="14">
          <cell r="F14">
            <v>1511.16228</v>
          </cell>
        </row>
        <row r="15">
          <cell r="F15">
            <v>2296.0427</v>
          </cell>
        </row>
        <row r="16">
          <cell r="F16">
            <v>2048.7401999999997</v>
          </cell>
        </row>
        <row r="17">
          <cell r="F17">
            <v>2097.7999999999997</v>
          </cell>
        </row>
        <row r="18">
          <cell r="F18">
            <v>1854.27852</v>
          </cell>
        </row>
        <row r="19">
          <cell r="F19">
            <v>2125.30052</v>
          </cell>
        </row>
        <row r="20">
          <cell r="F20">
            <v>2169.0130799999997</v>
          </cell>
        </row>
        <row r="21">
          <cell r="F21">
            <v>2164.67584</v>
          </cell>
        </row>
        <row r="22">
          <cell r="F22">
            <v>2157.1878199999996</v>
          </cell>
        </row>
        <row r="23">
          <cell r="F23">
            <v>2156.36266</v>
          </cell>
        </row>
        <row r="24">
          <cell r="F24">
            <v>3154.3480399999994</v>
          </cell>
        </row>
        <row r="25">
          <cell r="F25">
            <v>2063.32618</v>
          </cell>
        </row>
        <row r="26">
          <cell r="F26">
            <v>1980.84326</v>
          </cell>
        </row>
        <row r="27">
          <cell r="F27">
            <v>1968.2299</v>
          </cell>
        </row>
        <row r="29">
          <cell r="F29">
            <v>1953.35096</v>
          </cell>
        </row>
        <row r="30">
          <cell r="F30">
            <v>2131.91452</v>
          </cell>
        </row>
        <row r="31">
          <cell r="F31">
            <v>2062.9192</v>
          </cell>
        </row>
        <row r="32">
          <cell r="F32">
            <v>2059.53562</v>
          </cell>
        </row>
        <row r="33">
          <cell r="F33">
            <v>1712.9499</v>
          </cell>
        </row>
        <row r="34">
          <cell r="F34">
            <v>1966.5196799999999</v>
          </cell>
        </row>
        <row r="35">
          <cell r="F35">
            <v>1887.6312599999999</v>
          </cell>
        </row>
        <row r="36">
          <cell r="F36">
            <v>1871.4028600000001</v>
          </cell>
        </row>
        <row r="37">
          <cell r="F37">
            <v>1693.7856199999999</v>
          </cell>
        </row>
        <row r="38">
          <cell r="F38">
            <v>1481.34872</v>
          </cell>
        </row>
        <row r="39">
          <cell r="F39">
            <v>1260.4483399999997</v>
          </cell>
        </row>
        <row r="40">
          <cell r="F40">
            <v>1248.8491</v>
          </cell>
        </row>
        <row r="42">
          <cell r="F42">
            <v>1993.64706</v>
          </cell>
        </row>
        <row r="43">
          <cell r="F43">
            <v>1671.64002</v>
          </cell>
        </row>
        <row r="44">
          <cell r="F44">
            <v>1658.58218</v>
          </cell>
        </row>
        <row r="45">
          <cell r="F45">
            <v>1446.16582</v>
          </cell>
        </row>
        <row r="46">
          <cell r="F46">
            <v>1320.6684</v>
          </cell>
        </row>
        <row r="47">
          <cell r="F47">
            <v>1754.25543</v>
          </cell>
        </row>
        <row r="48">
          <cell r="F48">
            <v>1488.053</v>
          </cell>
        </row>
        <row r="49">
          <cell r="F49">
            <v>1275.63664</v>
          </cell>
        </row>
        <row r="50">
          <cell r="F50">
            <v>1407.29784</v>
          </cell>
        </row>
        <row r="51">
          <cell r="F51">
            <v>1388.1335599999998</v>
          </cell>
        </row>
        <row r="52">
          <cell r="F52">
            <v>1410.0926599999998</v>
          </cell>
        </row>
        <row r="53">
          <cell r="F53">
            <v>1555.5181599999999</v>
          </cell>
        </row>
        <row r="54">
          <cell r="F54">
            <v>1343.1017999999997</v>
          </cell>
        </row>
        <row r="55">
          <cell r="F55">
            <v>1211.73242</v>
          </cell>
        </row>
        <row r="56">
          <cell r="F56">
            <v>1122.16034</v>
          </cell>
        </row>
        <row r="57">
          <cell r="F57">
            <v>1110.5611</v>
          </cell>
        </row>
        <row r="58">
          <cell r="F58">
            <v>1186.10992</v>
          </cell>
        </row>
        <row r="59">
          <cell r="F59">
            <v>1002.3039699999999</v>
          </cell>
        </row>
        <row r="60">
          <cell r="F60">
            <v>1276.1828</v>
          </cell>
        </row>
        <row r="61">
          <cell r="F61">
            <v>1035.07242</v>
          </cell>
        </row>
        <row r="62">
          <cell r="F62">
            <v>1192.92162</v>
          </cell>
        </row>
        <row r="63">
          <cell r="F63">
            <v>952.1602399999999</v>
          </cell>
        </row>
        <row r="65">
          <cell r="F65">
            <v>965.0858000000001</v>
          </cell>
        </row>
        <row r="66">
          <cell r="F66">
            <v>960.6659400000001</v>
          </cell>
        </row>
        <row r="67">
          <cell r="F67">
            <v>1066.3324400000001</v>
          </cell>
        </row>
        <row r="68">
          <cell r="F68">
            <v>972.1857600000001</v>
          </cell>
        </row>
        <row r="69">
          <cell r="F69">
            <v>983.0918</v>
          </cell>
        </row>
        <row r="70">
          <cell r="F70">
            <v>1906.2902800000002</v>
          </cell>
        </row>
        <row r="71">
          <cell r="F71">
            <v>992.93538</v>
          </cell>
        </row>
        <row r="72">
          <cell r="F72">
            <v>997.22708</v>
          </cell>
        </row>
        <row r="73">
          <cell r="F73">
            <v>892.6381200000001</v>
          </cell>
        </row>
        <row r="74">
          <cell r="F74">
            <v>913.98644</v>
          </cell>
        </row>
        <row r="75">
          <cell r="F75">
            <v>2093.25882</v>
          </cell>
        </row>
        <row r="77">
          <cell r="F77">
            <v>764.19084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4.28125" style="0" bestFit="1" customWidth="1"/>
    <col min="2" max="2" width="14.8515625" style="0" bestFit="1" customWidth="1"/>
    <col min="3" max="3" width="16.28125" style="0" bestFit="1" customWidth="1"/>
    <col min="4" max="4" width="14.57421875" style="0" bestFit="1" customWidth="1"/>
    <col min="5" max="5" width="19.28125" style="0" bestFit="1" customWidth="1"/>
    <col min="6" max="6" width="19.8515625" style="0" bestFit="1" customWidth="1"/>
  </cols>
  <sheetData>
    <row r="3" spans="1:6" ht="20.25">
      <c r="A3" s="29" t="s">
        <v>46</v>
      </c>
      <c r="B3" s="29"/>
      <c r="C3" s="29"/>
      <c r="D3" s="29"/>
      <c r="E3" s="29"/>
      <c r="F3" s="29"/>
    </row>
    <row r="5" ht="13.5" thickBot="1"/>
    <row r="6" spans="1:6" ht="12.75">
      <c r="A6" s="30"/>
      <c r="B6" s="21"/>
      <c r="C6" s="21"/>
      <c r="D6" s="21"/>
      <c r="E6" s="21"/>
      <c r="F6" s="21"/>
    </row>
    <row r="7" spans="1:6" ht="18">
      <c r="A7" s="31" t="s">
        <v>47</v>
      </c>
      <c r="B7" s="32" t="s">
        <v>83</v>
      </c>
      <c r="C7" s="32" t="s">
        <v>47</v>
      </c>
      <c r="D7" s="32" t="s">
        <v>81</v>
      </c>
      <c r="E7" s="32" t="s">
        <v>85</v>
      </c>
      <c r="F7" s="32" t="s">
        <v>48</v>
      </c>
    </row>
    <row r="8" spans="1:6" ht="18.75" thickBot="1">
      <c r="A8" s="33"/>
      <c r="B8" s="34" t="s">
        <v>82</v>
      </c>
      <c r="C8" s="34" t="s">
        <v>84</v>
      </c>
      <c r="D8" s="34"/>
      <c r="E8" s="34" t="s">
        <v>84</v>
      </c>
      <c r="F8" s="34" t="s">
        <v>84</v>
      </c>
    </row>
    <row r="9" spans="1:6" ht="18.75" thickBot="1">
      <c r="A9" s="12" t="s">
        <v>49</v>
      </c>
      <c r="B9" s="16">
        <v>1112.85</v>
      </c>
      <c r="C9" s="16">
        <v>13354.2</v>
      </c>
      <c r="D9" s="16">
        <v>1112.85</v>
      </c>
      <c r="E9" s="16">
        <v>2225.7</v>
      </c>
      <c r="F9" s="16">
        <v>15579.9</v>
      </c>
    </row>
    <row r="10" spans="1:6" ht="18.75" thickBot="1">
      <c r="A10" s="12" t="s">
        <v>50</v>
      </c>
      <c r="B10" s="16">
        <v>944.48</v>
      </c>
      <c r="C10" s="16">
        <v>11333.76</v>
      </c>
      <c r="D10" s="16">
        <v>944.48</v>
      </c>
      <c r="E10" s="16">
        <v>1888.96</v>
      </c>
      <c r="F10" s="16">
        <v>13222.72</v>
      </c>
    </row>
    <row r="11" spans="1:6" ht="18.75" thickBot="1">
      <c r="A11" s="12" t="s">
        <v>51</v>
      </c>
      <c r="B11" s="16">
        <v>704.05</v>
      </c>
      <c r="C11" s="16">
        <v>8448.6</v>
      </c>
      <c r="D11" s="16">
        <v>704.05</v>
      </c>
      <c r="E11" s="16">
        <v>1408.1</v>
      </c>
      <c r="F11" s="16">
        <v>9856.7</v>
      </c>
    </row>
    <row r="12" spans="1:6" ht="18.75" thickBot="1">
      <c r="A12" s="12" t="s">
        <v>52</v>
      </c>
      <c r="B12" s="16">
        <v>575.68</v>
      </c>
      <c r="C12" s="16">
        <v>6908.16</v>
      </c>
      <c r="D12" s="16">
        <v>575.68</v>
      </c>
      <c r="E12" s="16">
        <v>1151.36</v>
      </c>
      <c r="F12" s="16">
        <v>8059.52</v>
      </c>
    </row>
    <row r="13" spans="1:6" ht="18.75" thickBot="1">
      <c r="A13" s="12" t="s">
        <v>53</v>
      </c>
      <c r="B13" s="16">
        <v>525.57</v>
      </c>
      <c r="C13" s="16">
        <v>6306.84</v>
      </c>
      <c r="D13" s="16">
        <v>525.57</v>
      </c>
      <c r="E13" s="16">
        <v>1051.14</v>
      </c>
      <c r="F13" s="16">
        <v>7357.98</v>
      </c>
    </row>
    <row r="14" spans="1:6" ht="18">
      <c r="A14" s="35"/>
      <c r="B14" s="36"/>
      <c r="C14" s="35"/>
      <c r="D14" s="35"/>
      <c r="E14" s="35"/>
      <c r="F14" s="35"/>
    </row>
    <row r="15" spans="1:6" ht="18.75" thickBot="1">
      <c r="A15" s="35"/>
      <c r="B15" s="35"/>
      <c r="C15" s="35"/>
      <c r="D15" s="35"/>
      <c r="E15" s="35"/>
      <c r="F15" s="35"/>
    </row>
    <row r="16" spans="1:6" ht="18">
      <c r="A16" s="37"/>
      <c r="B16" s="38"/>
      <c r="C16" s="38"/>
      <c r="D16" s="39"/>
      <c r="E16" s="40"/>
      <c r="F16" s="41"/>
    </row>
    <row r="17" spans="1:6" ht="18">
      <c r="A17" s="42" t="s">
        <v>54</v>
      </c>
      <c r="B17" s="32" t="s">
        <v>86</v>
      </c>
      <c r="C17" s="32" t="s">
        <v>87</v>
      </c>
      <c r="D17" s="43" t="s">
        <v>81</v>
      </c>
      <c r="E17" s="32" t="s">
        <v>85</v>
      </c>
      <c r="F17" s="44" t="s">
        <v>48</v>
      </c>
    </row>
    <row r="18" spans="1:6" ht="18.75" thickBot="1">
      <c r="A18" s="45"/>
      <c r="B18" s="34" t="s">
        <v>82</v>
      </c>
      <c r="C18" s="34" t="s">
        <v>84</v>
      </c>
      <c r="D18" s="46"/>
      <c r="E18" s="34" t="s">
        <v>84</v>
      </c>
      <c r="F18" s="47" t="s">
        <v>84</v>
      </c>
    </row>
    <row r="19" spans="1:6" ht="18.75" thickBot="1">
      <c r="A19" s="12" t="s">
        <v>49</v>
      </c>
      <c r="B19" s="16">
        <v>42.77</v>
      </c>
      <c r="C19" s="16">
        <v>513.24</v>
      </c>
      <c r="D19" s="16">
        <v>42.77</v>
      </c>
      <c r="E19" s="16">
        <v>85.54</v>
      </c>
      <c r="F19" s="16">
        <v>598.78</v>
      </c>
    </row>
    <row r="20" spans="1:6" ht="18.75" thickBot="1">
      <c r="A20" s="12" t="s">
        <v>50</v>
      </c>
      <c r="B20" s="16">
        <v>34.23</v>
      </c>
      <c r="C20" s="16">
        <v>410.76</v>
      </c>
      <c r="D20" s="16">
        <v>34.23</v>
      </c>
      <c r="E20" s="16">
        <v>68.46</v>
      </c>
      <c r="F20" s="16">
        <v>479.22</v>
      </c>
    </row>
    <row r="21" spans="1:6" ht="18.75" thickBot="1">
      <c r="A21" s="12" t="s">
        <v>51</v>
      </c>
      <c r="B21" s="16">
        <v>25.7</v>
      </c>
      <c r="C21" s="16">
        <v>308.4</v>
      </c>
      <c r="D21" s="16">
        <v>25.7</v>
      </c>
      <c r="E21" s="16">
        <v>51.4</v>
      </c>
      <c r="F21" s="16">
        <v>359.8</v>
      </c>
    </row>
    <row r="22" spans="1:6" ht="18.75" thickBot="1">
      <c r="A22" s="12" t="s">
        <v>52</v>
      </c>
      <c r="B22" s="16">
        <v>17.17</v>
      </c>
      <c r="C22" s="16">
        <v>206.04</v>
      </c>
      <c r="D22" s="16">
        <v>17.17</v>
      </c>
      <c r="E22" s="16">
        <v>34.34</v>
      </c>
      <c r="F22" s="16">
        <v>240.38</v>
      </c>
    </row>
    <row r="23" spans="1:6" ht="18.75" thickBot="1">
      <c r="A23" s="12" t="s">
        <v>53</v>
      </c>
      <c r="B23" s="16">
        <v>12.89</v>
      </c>
      <c r="C23" s="16">
        <v>154.68</v>
      </c>
      <c r="D23" s="16">
        <v>12.89</v>
      </c>
      <c r="E23" s="16">
        <v>25.78</v>
      </c>
      <c r="F23" s="16">
        <v>180.46</v>
      </c>
    </row>
    <row r="25" ht="18">
      <c r="A25" s="48"/>
    </row>
  </sheetData>
  <printOptions/>
  <pageMargins left="0.75" right="0.75" top="1" bottom="1" header="0" footer="0"/>
  <pageSetup fitToHeight="1" fitToWidth="1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zoomScale="75" zoomScaleNormal="75" workbookViewId="0" topLeftCell="A1">
      <selection activeCell="A1" sqref="A1"/>
    </sheetView>
  </sheetViews>
  <sheetFormatPr defaultColWidth="16.00390625" defaultRowHeight="12.75"/>
  <cols>
    <col min="1" max="1" width="33.421875" style="142" customWidth="1"/>
    <col min="2" max="2" width="14.140625" style="142" bestFit="1" customWidth="1"/>
    <col min="3" max="3" width="9.7109375" style="142" bestFit="1" customWidth="1"/>
    <col min="4" max="4" width="13.140625" style="142" bestFit="1" customWidth="1"/>
    <col min="5" max="5" width="13.00390625" style="142" bestFit="1" customWidth="1"/>
    <col min="6" max="6" width="13.28125" style="142" bestFit="1" customWidth="1"/>
    <col min="7" max="7" width="11.00390625" style="142" bestFit="1" customWidth="1"/>
    <col min="8" max="8" width="12.140625" style="142" bestFit="1" customWidth="1"/>
    <col min="9" max="9" width="16.140625" style="103" customWidth="1"/>
    <col min="10" max="10" width="14.421875" style="103" customWidth="1"/>
    <col min="11" max="11" width="19.28125" style="103" customWidth="1"/>
    <col min="12" max="12" width="21.00390625" style="103" customWidth="1"/>
    <col min="13" max="16384" width="16.00390625" style="103" customWidth="1"/>
  </cols>
  <sheetData>
    <row r="1" spans="1:8" ht="15">
      <c r="A1" s="145" t="s">
        <v>89</v>
      </c>
      <c r="B1" s="161"/>
      <c r="C1" s="161"/>
      <c r="D1" s="161"/>
      <c r="E1" s="141"/>
      <c r="F1" s="141"/>
      <c r="G1" s="141"/>
      <c r="H1" s="141"/>
    </row>
    <row r="2" spans="1:8" ht="15">
      <c r="A2" s="145" t="s">
        <v>90</v>
      </c>
      <c r="B2" s="161"/>
      <c r="C2" s="161"/>
      <c r="D2" s="161"/>
      <c r="E2" s="141"/>
      <c r="F2" s="141"/>
      <c r="G2" s="141"/>
      <c r="H2" s="141"/>
    </row>
    <row r="3" spans="1:8" ht="15">
      <c r="A3" s="145"/>
      <c r="B3" s="161"/>
      <c r="C3" s="161"/>
      <c r="D3" s="161"/>
      <c r="E3" s="141"/>
      <c r="F3" s="141"/>
      <c r="G3" s="141"/>
      <c r="H3" s="141"/>
    </row>
    <row r="4" spans="1:8" ht="15">
      <c r="A4" s="145" t="s">
        <v>117</v>
      </c>
      <c r="B4" s="161"/>
      <c r="C4" s="161"/>
      <c r="D4" s="161"/>
      <c r="E4" s="141"/>
      <c r="F4" s="141"/>
      <c r="G4" s="141"/>
      <c r="H4" s="141"/>
    </row>
    <row r="5" spans="1:8" ht="15.75" thickBot="1">
      <c r="A5" s="145"/>
      <c r="B5" s="161"/>
      <c r="C5" s="161"/>
      <c r="D5" s="161"/>
      <c r="E5" s="141"/>
      <c r="F5" s="141"/>
      <c r="G5" s="141"/>
      <c r="H5" s="141"/>
    </row>
    <row r="6" spans="1:8" ht="14.25">
      <c r="A6" s="163"/>
      <c r="B6" s="164"/>
      <c r="C6" s="164"/>
      <c r="D6" s="164"/>
      <c r="E6" s="164"/>
      <c r="F6" s="164"/>
      <c r="G6" s="164"/>
      <c r="H6" s="165"/>
    </row>
    <row r="7" spans="1:8" ht="14.25">
      <c r="A7" s="149" t="s">
        <v>91</v>
      </c>
      <c r="B7" s="150" t="s">
        <v>92</v>
      </c>
      <c r="C7" s="151" t="s">
        <v>47</v>
      </c>
      <c r="D7" s="151" t="s">
        <v>93</v>
      </c>
      <c r="E7" s="151" t="s">
        <v>94</v>
      </c>
      <c r="F7" s="151" t="s">
        <v>109</v>
      </c>
      <c r="G7" s="151" t="s">
        <v>81</v>
      </c>
      <c r="H7" s="152" t="s">
        <v>110</v>
      </c>
    </row>
    <row r="8" spans="1:8" ht="15" thickBot="1">
      <c r="A8" s="166"/>
      <c r="B8" s="167"/>
      <c r="C8" s="168"/>
      <c r="D8" s="168"/>
      <c r="E8" s="168"/>
      <c r="F8" s="168"/>
      <c r="G8" s="168"/>
      <c r="H8" s="169"/>
    </row>
    <row r="9" spans="1:8" ht="14.25">
      <c r="A9" s="170"/>
      <c r="B9" s="171"/>
      <c r="C9" s="170"/>
      <c r="D9" s="170"/>
      <c r="E9" s="170"/>
      <c r="F9" s="170"/>
      <c r="G9" s="170"/>
      <c r="H9" s="170"/>
    </row>
    <row r="10" spans="1:8" ht="14.25">
      <c r="A10" s="177"/>
      <c r="B10" s="177"/>
      <c r="C10" s="115"/>
      <c r="D10" s="115"/>
      <c r="E10" s="177"/>
      <c r="F10" s="177"/>
      <c r="G10" s="177"/>
      <c r="H10" s="177"/>
    </row>
    <row r="11" spans="1:8" ht="14.25">
      <c r="A11" s="172" t="s">
        <v>124</v>
      </c>
      <c r="B11" s="173" t="s">
        <v>96</v>
      </c>
      <c r="C11" s="115">
        <v>890.26</v>
      </c>
      <c r="D11" s="115">
        <v>454.54</v>
      </c>
      <c r="E11" s="115">
        <v>0</v>
      </c>
      <c r="F11" s="174">
        <f>C11+D11+E11</f>
        <v>1344.8</v>
      </c>
      <c r="G11" s="174">
        <f>ROUNDUP(C11+D11,2)</f>
        <v>1344.8</v>
      </c>
      <c r="H11" s="174">
        <f>ROUNDUP((F11*12)+(G11*2),2)</f>
        <v>18827.2</v>
      </c>
    </row>
    <row r="12" spans="1:8" ht="14.25">
      <c r="A12" s="172" t="s">
        <v>125</v>
      </c>
      <c r="B12" s="141"/>
      <c r="C12" s="115"/>
      <c r="D12" s="115"/>
      <c r="E12" s="115"/>
      <c r="F12" s="174"/>
      <c r="G12" s="174"/>
      <c r="H12" s="174"/>
    </row>
    <row r="13" spans="1:8" ht="15" thickBot="1">
      <c r="A13" s="175"/>
      <c r="B13" s="175"/>
      <c r="C13" s="160"/>
      <c r="D13" s="160"/>
      <c r="E13" s="160"/>
      <c r="F13" s="176"/>
      <c r="G13" s="176"/>
      <c r="H13" s="176"/>
    </row>
    <row r="14" spans="1:8" ht="15" thickTop="1">
      <c r="A14" s="177"/>
      <c r="B14" s="177"/>
      <c r="C14" s="115"/>
      <c r="D14" s="115"/>
      <c r="E14" s="115"/>
      <c r="F14" s="174"/>
      <c r="G14" s="174"/>
      <c r="H14" s="174"/>
    </row>
    <row r="15" spans="1:8" ht="14.25">
      <c r="A15" s="172" t="s">
        <v>126</v>
      </c>
      <c r="B15" s="173" t="s">
        <v>96</v>
      </c>
      <c r="C15" s="115">
        <v>890.26</v>
      </c>
      <c r="D15" s="115">
        <v>696.5</v>
      </c>
      <c r="E15" s="115">
        <v>0</v>
      </c>
      <c r="F15" s="174">
        <f>C15+D15+E15</f>
        <v>1586.76</v>
      </c>
      <c r="G15" s="174">
        <f>ROUNDUP(C15+D15,2)</f>
        <v>1586.76</v>
      </c>
      <c r="H15" s="174">
        <f>ROUNDUP((F15*12)+(G15*2),2)</f>
        <v>22214.64</v>
      </c>
    </row>
    <row r="16" spans="1:8" ht="14.25">
      <c r="A16" s="172" t="s">
        <v>125</v>
      </c>
      <c r="B16" s="141"/>
      <c r="C16" s="115"/>
      <c r="D16" s="115"/>
      <c r="E16" s="115"/>
      <c r="F16" s="174"/>
      <c r="G16" s="174"/>
      <c r="H16" s="174"/>
    </row>
    <row r="17" spans="1:8" ht="15" thickBot="1">
      <c r="A17" s="175"/>
      <c r="B17" s="175"/>
      <c r="C17" s="160"/>
      <c r="D17" s="160"/>
      <c r="E17" s="160"/>
      <c r="F17" s="176"/>
      <c r="G17" s="176"/>
      <c r="H17" s="176"/>
    </row>
    <row r="18" spans="1:8" ht="15" thickTop="1">
      <c r="A18" s="177"/>
      <c r="B18" s="177"/>
      <c r="C18" s="115"/>
      <c r="D18" s="115"/>
      <c r="E18" s="115"/>
      <c r="F18" s="174"/>
      <c r="G18" s="174"/>
      <c r="H18" s="174"/>
    </row>
    <row r="19" spans="1:8" ht="14.25">
      <c r="A19" s="172" t="s">
        <v>127</v>
      </c>
      <c r="B19" s="173" t="s">
        <v>96</v>
      </c>
      <c r="C19" s="115">
        <v>890.26</v>
      </c>
      <c r="D19" s="115">
        <v>204.17</v>
      </c>
      <c r="E19" s="115">
        <v>0</v>
      </c>
      <c r="F19" s="174">
        <f>C19+D19+E19</f>
        <v>1094.43</v>
      </c>
      <c r="G19" s="174">
        <f>ROUNDUP(C19+D19,2)</f>
        <v>1094.43</v>
      </c>
      <c r="H19" s="174">
        <f>ROUNDUP((F19*12)+(G19*2),2)</f>
        <v>15322.02</v>
      </c>
    </row>
    <row r="20" spans="1:8" ht="14.25">
      <c r="A20" s="172" t="s">
        <v>128</v>
      </c>
      <c r="B20" s="141"/>
      <c r="C20" s="181"/>
      <c r="D20" s="181"/>
      <c r="E20" s="181"/>
      <c r="F20" s="181"/>
      <c r="G20" s="181"/>
      <c r="H20" s="174"/>
    </row>
    <row r="21" spans="1:8" ht="15" thickBot="1">
      <c r="A21" s="175"/>
      <c r="B21" s="175"/>
      <c r="C21" s="182"/>
      <c r="D21" s="182"/>
      <c r="E21" s="182"/>
      <c r="F21" s="182"/>
      <c r="G21" s="182"/>
      <c r="H21" s="176"/>
    </row>
    <row r="22" spans="1:8" ht="15" thickTop="1">
      <c r="A22" s="103"/>
      <c r="B22" s="103"/>
      <c r="C22" s="103"/>
      <c r="D22" s="103"/>
      <c r="E22" s="103"/>
      <c r="F22" s="103"/>
      <c r="G22" s="103"/>
      <c r="H22" s="103"/>
    </row>
    <row r="23" spans="1:8" ht="15">
      <c r="A23" s="161" t="s">
        <v>113</v>
      </c>
      <c r="B23" s="161"/>
      <c r="C23" s="161"/>
      <c r="D23" s="161"/>
      <c r="E23" s="161"/>
      <c r="F23" s="161"/>
      <c r="G23" s="161"/>
      <c r="H23" s="161"/>
    </row>
    <row r="24" spans="1:8" ht="15">
      <c r="A24" s="161"/>
      <c r="B24" s="161"/>
      <c r="C24" s="161"/>
      <c r="D24" s="161"/>
      <c r="E24" s="161"/>
      <c r="F24" s="161"/>
      <c r="G24" s="161"/>
      <c r="H24" s="161"/>
    </row>
    <row r="25" spans="1:8" ht="14.25">
      <c r="A25" s="103"/>
      <c r="B25" s="103"/>
      <c r="C25" s="103"/>
      <c r="D25" s="103"/>
      <c r="E25" s="103"/>
      <c r="F25" s="103"/>
      <c r="G25" s="103"/>
      <c r="H25" s="103"/>
    </row>
    <row r="26" spans="1:8" ht="14.25">
      <c r="A26" s="103"/>
      <c r="B26" s="103"/>
      <c r="C26" s="103"/>
      <c r="D26" s="103"/>
      <c r="E26" s="103"/>
      <c r="F26" s="103"/>
      <c r="G26" s="103"/>
      <c r="H26" s="103"/>
    </row>
    <row r="27" spans="1:8" ht="14.25">
      <c r="A27" s="103"/>
      <c r="B27" s="103"/>
      <c r="C27" s="103"/>
      <c r="D27" s="103"/>
      <c r="E27" s="103"/>
      <c r="F27" s="103"/>
      <c r="G27" s="103"/>
      <c r="H27" s="103"/>
    </row>
    <row r="28" spans="1:8" ht="14.25">
      <c r="A28" s="103"/>
      <c r="B28" s="103"/>
      <c r="C28" s="103"/>
      <c r="D28" s="103"/>
      <c r="E28" s="103"/>
      <c r="F28" s="103"/>
      <c r="G28" s="103"/>
      <c r="H28" s="103"/>
    </row>
    <row r="29" spans="1:8" ht="14.25">
      <c r="A29" s="103"/>
      <c r="B29" s="103"/>
      <c r="C29" s="103"/>
      <c r="D29" s="103"/>
      <c r="E29" s="103"/>
      <c r="F29" s="103"/>
      <c r="G29" s="103"/>
      <c r="H29" s="103"/>
    </row>
    <row r="30" spans="1:8" ht="14.25">
      <c r="A30" s="103"/>
      <c r="B30" s="103"/>
      <c r="C30" s="103"/>
      <c r="D30" s="103"/>
      <c r="E30" s="103"/>
      <c r="F30" s="103"/>
      <c r="G30" s="103"/>
      <c r="H30" s="103"/>
    </row>
    <row r="31" spans="1:8" ht="14.25">
      <c r="A31" s="103"/>
      <c r="B31" s="103"/>
      <c r="C31" s="103"/>
      <c r="D31" s="103"/>
      <c r="E31" s="103"/>
      <c r="F31" s="103"/>
      <c r="G31" s="103"/>
      <c r="H31" s="103"/>
    </row>
    <row r="32" spans="1:8" ht="14.25">
      <c r="A32" s="103"/>
      <c r="B32" s="103"/>
      <c r="C32" s="103"/>
      <c r="D32" s="103"/>
      <c r="E32" s="103"/>
      <c r="F32" s="103"/>
      <c r="G32" s="103"/>
      <c r="H32" s="103"/>
    </row>
    <row r="33" spans="1:8" ht="14.25">
      <c r="A33" s="103"/>
      <c r="B33" s="103"/>
      <c r="C33" s="103"/>
      <c r="D33" s="103"/>
      <c r="E33" s="103"/>
      <c r="F33" s="103"/>
      <c r="G33" s="103"/>
      <c r="H33" s="103"/>
    </row>
    <row r="34" spans="1:8" ht="14.25">
      <c r="A34" s="103"/>
      <c r="B34" s="103"/>
      <c r="C34" s="103"/>
      <c r="D34" s="103"/>
      <c r="E34" s="103"/>
      <c r="F34" s="103"/>
      <c r="G34" s="103"/>
      <c r="H34" s="103"/>
    </row>
    <row r="35" spans="1:8" ht="14.25">
      <c r="A35" s="103"/>
      <c r="B35" s="103"/>
      <c r="C35" s="103"/>
      <c r="D35" s="103"/>
      <c r="E35" s="103"/>
      <c r="F35" s="103"/>
      <c r="G35" s="103"/>
      <c r="H35" s="103"/>
    </row>
    <row r="36" spans="1:8" ht="14.25">
      <c r="A36" s="103"/>
      <c r="B36" s="103"/>
      <c r="C36" s="103"/>
      <c r="D36" s="103"/>
      <c r="E36" s="103"/>
      <c r="F36" s="103"/>
      <c r="G36" s="103"/>
      <c r="H36" s="103"/>
    </row>
    <row r="37" spans="1:8" ht="14.25">
      <c r="A37" s="103"/>
      <c r="B37" s="103"/>
      <c r="C37" s="103"/>
      <c r="D37" s="103"/>
      <c r="E37" s="103"/>
      <c r="F37" s="103"/>
      <c r="G37" s="103"/>
      <c r="H37" s="103"/>
    </row>
    <row r="38" spans="1:8" ht="14.25">
      <c r="A38" s="103"/>
      <c r="B38" s="103"/>
      <c r="C38" s="103"/>
      <c r="D38" s="103"/>
      <c r="E38" s="103"/>
      <c r="F38" s="103"/>
      <c r="G38" s="103"/>
      <c r="H38" s="103"/>
    </row>
    <row r="39" spans="1:8" ht="14.25">
      <c r="A39" s="103"/>
      <c r="B39" s="103"/>
      <c r="C39" s="103"/>
      <c r="D39" s="103"/>
      <c r="E39" s="103"/>
      <c r="F39" s="103"/>
      <c r="G39" s="103"/>
      <c r="H39" s="103"/>
    </row>
    <row r="40" spans="1:8" ht="14.25">
      <c r="A40" s="103"/>
      <c r="B40" s="103"/>
      <c r="C40" s="103"/>
      <c r="D40" s="103"/>
      <c r="E40" s="103"/>
      <c r="F40" s="103"/>
      <c r="G40" s="103"/>
      <c r="H40" s="103"/>
    </row>
    <row r="41" spans="1:8" ht="14.25">
      <c r="A41" s="103"/>
      <c r="B41" s="103"/>
      <c r="C41" s="103"/>
      <c r="D41" s="103"/>
      <c r="E41" s="103"/>
      <c r="F41" s="103"/>
      <c r="G41" s="103"/>
      <c r="H41" s="103"/>
    </row>
    <row r="42" spans="1:8" ht="14.25">
      <c r="A42" s="103"/>
      <c r="B42" s="103"/>
      <c r="C42" s="103"/>
      <c r="D42" s="103"/>
      <c r="E42" s="103"/>
      <c r="F42" s="103"/>
      <c r="G42" s="103"/>
      <c r="H42" s="103"/>
    </row>
    <row r="43" spans="1:8" ht="14.25">
      <c r="A43" s="103"/>
      <c r="B43" s="103"/>
      <c r="C43" s="103"/>
      <c r="D43" s="103"/>
      <c r="E43" s="103"/>
      <c r="F43" s="103"/>
      <c r="G43" s="103"/>
      <c r="H43" s="103"/>
    </row>
    <row r="44" spans="1:8" ht="14.25">
      <c r="A44" s="103"/>
      <c r="B44" s="103"/>
      <c r="C44" s="103"/>
      <c r="D44" s="103"/>
      <c r="E44" s="103"/>
      <c r="F44" s="103"/>
      <c r="G44" s="103"/>
      <c r="H44" s="103"/>
    </row>
    <row r="45" spans="1:8" ht="14.25">
      <c r="A45" s="103"/>
      <c r="B45" s="103"/>
      <c r="C45" s="103"/>
      <c r="D45" s="103"/>
      <c r="E45" s="103"/>
      <c r="F45" s="103"/>
      <c r="G45" s="103"/>
      <c r="H45" s="103"/>
    </row>
    <row r="46" spans="1:8" ht="14.25">
      <c r="A46" s="103"/>
      <c r="B46" s="103"/>
      <c r="C46" s="103"/>
      <c r="D46" s="103"/>
      <c r="E46" s="103"/>
      <c r="F46" s="103"/>
      <c r="G46" s="103"/>
      <c r="H46" s="103"/>
    </row>
    <row r="47" spans="1:8" ht="14.25">
      <c r="A47" s="103"/>
      <c r="B47" s="103"/>
      <c r="C47" s="103"/>
      <c r="D47" s="103"/>
      <c r="E47" s="103"/>
      <c r="F47" s="103"/>
      <c r="G47" s="103"/>
      <c r="H47" s="103"/>
    </row>
    <row r="48" spans="1:8" ht="14.25">
      <c r="A48" s="103"/>
      <c r="B48" s="103"/>
      <c r="C48" s="103"/>
      <c r="D48" s="103"/>
      <c r="E48" s="103"/>
      <c r="F48" s="103"/>
      <c r="G48" s="103"/>
      <c r="H48" s="103"/>
    </row>
    <row r="49" spans="1:8" ht="14.25">
      <c r="A49" s="103"/>
      <c r="B49" s="103"/>
      <c r="C49" s="103"/>
      <c r="D49" s="103"/>
      <c r="E49" s="103"/>
      <c r="F49" s="103"/>
      <c r="G49" s="103"/>
      <c r="H49" s="103"/>
    </row>
    <row r="50" spans="1:8" ht="14.25">
      <c r="A50" s="103"/>
      <c r="B50" s="103"/>
      <c r="C50" s="103"/>
      <c r="D50" s="103"/>
      <c r="E50" s="103"/>
      <c r="F50" s="103"/>
      <c r="G50" s="103"/>
      <c r="H50" s="103"/>
    </row>
    <row r="51" spans="1:8" ht="14.25">
      <c r="A51" s="103"/>
      <c r="B51" s="103"/>
      <c r="C51" s="103"/>
      <c r="D51" s="103"/>
      <c r="E51" s="103"/>
      <c r="F51" s="103"/>
      <c r="G51" s="103"/>
      <c r="H51" s="103"/>
    </row>
    <row r="52" spans="1:8" ht="14.25">
      <c r="A52" s="103"/>
      <c r="B52" s="103"/>
      <c r="C52" s="103"/>
      <c r="D52" s="103"/>
      <c r="E52" s="103"/>
      <c r="F52" s="103"/>
      <c r="G52" s="103"/>
      <c r="H52" s="103"/>
    </row>
    <row r="53" spans="1:8" ht="14.25">
      <c r="A53" s="103"/>
      <c r="B53" s="103"/>
      <c r="C53" s="103"/>
      <c r="D53" s="103"/>
      <c r="E53" s="103"/>
      <c r="F53" s="103"/>
      <c r="G53" s="103"/>
      <c r="H53" s="103"/>
    </row>
    <row r="54" spans="1:8" ht="14.25">
      <c r="A54" s="103"/>
      <c r="B54" s="103"/>
      <c r="C54" s="103"/>
      <c r="D54" s="103"/>
      <c r="E54" s="103"/>
      <c r="F54" s="103"/>
      <c r="G54" s="103"/>
      <c r="H54" s="103"/>
    </row>
    <row r="55" spans="1:8" ht="14.25">
      <c r="A55" s="103"/>
      <c r="B55" s="103"/>
      <c r="C55" s="103"/>
      <c r="D55" s="103"/>
      <c r="E55" s="103"/>
      <c r="F55" s="103"/>
      <c r="G55" s="103"/>
      <c r="H55" s="103"/>
    </row>
    <row r="56" spans="1:8" ht="14.25">
      <c r="A56" s="103"/>
      <c r="B56" s="103"/>
      <c r="C56" s="103"/>
      <c r="D56" s="103"/>
      <c r="E56" s="103"/>
      <c r="F56" s="103"/>
      <c r="G56" s="103"/>
      <c r="H56" s="103"/>
    </row>
    <row r="57" spans="1:8" ht="14.25">
      <c r="A57" s="103"/>
      <c r="B57" s="103"/>
      <c r="C57" s="103"/>
      <c r="D57" s="103"/>
      <c r="E57" s="103"/>
      <c r="F57" s="103"/>
      <c r="G57" s="103"/>
      <c r="H57" s="103"/>
    </row>
    <row r="58" spans="1:8" ht="14.25">
      <c r="A58" s="103"/>
      <c r="B58" s="103"/>
      <c r="C58" s="103"/>
      <c r="D58" s="103"/>
      <c r="E58" s="103"/>
      <c r="F58" s="103"/>
      <c r="G58" s="103"/>
      <c r="H58" s="103"/>
    </row>
    <row r="59" spans="1:8" ht="14.25">
      <c r="A59" s="103"/>
      <c r="B59" s="103"/>
      <c r="C59" s="103"/>
      <c r="D59" s="103"/>
      <c r="E59" s="103"/>
      <c r="F59" s="103"/>
      <c r="G59" s="103"/>
      <c r="H59" s="103"/>
    </row>
    <row r="60" spans="1:8" ht="14.25">
      <c r="A60" s="103"/>
      <c r="B60" s="103"/>
      <c r="C60" s="103"/>
      <c r="D60" s="103"/>
      <c r="E60" s="103"/>
      <c r="F60" s="103"/>
      <c r="G60" s="103"/>
      <c r="H60" s="103"/>
    </row>
    <row r="61" spans="1:8" ht="14.25">
      <c r="A61" s="103"/>
      <c r="B61" s="103"/>
      <c r="C61" s="103"/>
      <c r="D61" s="103"/>
      <c r="E61" s="103"/>
      <c r="F61" s="103"/>
      <c r="G61" s="103"/>
      <c r="H61" s="103"/>
    </row>
    <row r="62" spans="1:8" ht="14.25">
      <c r="A62" s="103"/>
      <c r="B62" s="103"/>
      <c r="C62" s="103"/>
      <c r="D62" s="103"/>
      <c r="E62" s="103"/>
      <c r="F62" s="103"/>
      <c r="G62" s="103"/>
      <c r="H62" s="103"/>
    </row>
    <row r="63" spans="1:8" ht="14.25">
      <c r="A63" s="103"/>
      <c r="B63" s="103"/>
      <c r="C63" s="103"/>
      <c r="D63" s="103"/>
      <c r="E63" s="103"/>
      <c r="F63" s="103"/>
      <c r="G63" s="103"/>
      <c r="H63" s="103"/>
    </row>
    <row r="64" spans="1:8" ht="14.25">
      <c r="A64" s="103"/>
      <c r="B64" s="103"/>
      <c r="C64" s="103"/>
      <c r="D64" s="103"/>
      <c r="E64" s="103"/>
      <c r="F64" s="103"/>
      <c r="G64" s="103"/>
      <c r="H64" s="103"/>
    </row>
    <row r="65" spans="1:8" ht="14.25">
      <c r="A65" s="103"/>
      <c r="B65" s="103"/>
      <c r="C65" s="103"/>
      <c r="D65" s="103"/>
      <c r="E65" s="103"/>
      <c r="F65" s="103"/>
      <c r="G65" s="103"/>
      <c r="H65" s="103"/>
    </row>
    <row r="66" spans="1:8" ht="14.25">
      <c r="A66" s="103"/>
      <c r="B66" s="103"/>
      <c r="C66" s="103"/>
      <c r="D66" s="103"/>
      <c r="E66" s="103"/>
      <c r="F66" s="103"/>
      <c r="G66" s="103"/>
      <c r="H66" s="103"/>
    </row>
    <row r="67" spans="1:8" ht="14.25">
      <c r="A67" s="103"/>
      <c r="B67" s="103"/>
      <c r="C67" s="103"/>
      <c r="D67" s="103"/>
      <c r="E67" s="103"/>
      <c r="F67" s="103"/>
      <c r="G67" s="103"/>
      <c r="H67" s="103"/>
    </row>
    <row r="68" spans="1:8" ht="14.25">
      <c r="A68" s="103"/>
      <c r="B68" s="103"/>
      <c r="C68" s="103"/>
      <c r="D68" s="103"/>
      <c r="E68" s="103"/>
      <c r="F68" s="103"/>
      <c r="G68" s="103"/>
      <c r="H68" s="103"/>
    </row>
    <row r="69" spans="1:8" ht="14.25">
      <c r="A69" s="103"/>
      <c r="B69" s="103"/>
      <c r="C69" s="103"/>
      <c r="D69" s="103"/>
      <c r="E69" s="103"/>
      <c r="F69" s="103"/>
      <c r="G69" s="103"/>
      <c r="H69" s="103"/>
    </row>
    <row r="70" spans="1:8" ht="14.25">
      <c r="A70" s="103"/>
      <c r="B70" s="103"/>
      <c r="C70" s="103"/>
      <c r="D70" s="103"/>
      <c r="E70" s="103"/>
      <c r="F70" s="103"/>
      <c r="G70" s="103"/>
      <c r="H70" s="103"/>
    </row>
    <row r="71" spans="1:8" ht="14.25">
      <c r="A71" s="103"/>
      <c r="B71" s="103"/>
      <c r="C71" s="103"/>
      <c r="D71" s="103"/>
      <c r="E71" s="103"/>
      <c r="F71" s="103"/>
      <c r="G71" s="103"/>
      <c r="H71" s="103"/>
    </row>
    <row r="72" spans="1:8" ht="14.25">
      <c r="A72" s="103"/>
      <c r="B72" s="103"/>
      <c r="C72" s="103"/>
      <c r="D72" s="103"/>
      <c r="E72" s="103"/>
      <c r="F72" s="103"/>
      <c r="G72" s="103"/>
      <c r="H72" s="103"/>
    </row>
    <row r="73" spans="1:8" ht="14.25">
      <c r="A73" s="103"/>
      <c r="B73" s="103"/>
      <c r="C73" s="103"/>
      <c r="D73" s="103"/>
      <c r="E73" s="103"/>
      <c r="F73" s="103"/>
      <c r="G73" s="103"/>
      <c r="H73" s="103"/>
    </row>
    <row r="74" spans="1:8" ht="14.25">
      <c r="A74" s="103"/>
      <c r="B74" s="103"/>
      <c r="C74" s="103"/>
      <c r="D74" s="103"/>
      <c r="E74" s="103"/>
      <c r="F74" s="103"/>
      <c r="G74" s="103"/>
      <c r="H74" s="103"/>
    </row>
    <row r="75" spans="1:8" ht="14.25">
      <c r="A75" s="103"/>
      <c r="B75" s="103"/>
      <c r="C75" s="103"/>
      <c r="D75" s="103"/>
      <c r="E75" s="103"/>
      <c r="F75" s="103"/>
      <c r="G75" s="103"/>
      <c r="H75" s="103"/>
    </row>
    <row r="76" spans="1:8" ht="14.25">
      <c r="A76" s="103"/>
      <c r="B76" s="103"/>
      <c r="C76" s="103"/>
      <c r="D76" s="103"/>
      <c r="E76" s="103"/>
      <c r="F76" s="103"/>
      <c r="G76" s="103"/>
      <c r="H76" s="103"/>
    </row>
    <row r="77" spans="1:8" ht="14.25">
      <c r="A77" s="103"/>
      <c r="B77" s="103"/>
      <c r="C77" s="103"/>
      <c r="D77" s="103"/>
      <c r="E77" s="103"/>
      <c r="F77" s="103"/>
      <c r="G77" s="103"/>
      <c r="H77" s="103"/>
    </row>
    <row r="78" spans="1:8" ht="14.25">
      <c r="A78" s="103"/>
      <c r="B78" s="103"/>
      <c r="C78" s="103"/>
      <c r="D78" s="103"/>
      <c r="E78" s="103"/>
      <c r="F78" s="103"/>
      <c r="G78" s="103"/>
      <c r="H78" s="103"/>
    </row>
    <row r="79" spans="1:8" ht="14.25">
      <c r="A79" s="103"/>
      <c r="B79" s="103"/>
      <c r="C79" s="103"/>
      <c r="D79" s="103"/>
      <c r="E79" s="103"/>
      <c r="F79" s="103"/>
      <c r="G79" s="103"/>
      <c r="H79" s="103"/>
    </row>
    <row r="80" spans="1:8" ht="14.25">
      <c r="A80" s="103"/>
      <c r="B80" s="103"/>
      <c r="C80" s="103"/>
      <c r="D80" s="103"/>
      <c r="E80" s="103"/>
      <c r="F80" s="103"/>
      <c r="G80" s="103"/>
      <c r="H80" s="103"/>
    </row>
    <row r="81" spans="1:8" ht="14.25">
      <c r="A81" s="103"/>
      <c r="B81" s="103"/>
      <c r="C81" s="103"/>
      <c r="D81" s="103"/>
      <c r="E81" s="103"/>
      <c r="F81" s="103"/>
      <c r="G81" s="103"/>
      <c r="H81" s="103"/>
    </row>
    <row r="82" spans="1:8" ht="14.25">
      <c r="A82" s="103"/>
      <c r="B82" s="103"/>
      <c r="C82" s="103"/>
      <c r="D82" s="103"/>
      <c r="E82" s="103"/>
      <c r="F82" s="103"/>
      <c r="G82" s="103"/>
      <c r="H82" s="103"/>
    </row>
    <row r="83" spans="1:8" ht="14.25">
      <c r="A83" s="103"/>
      <c r="B83" s="103"/>
      <c r="C83" s="103"/>
      <c r="D83" s="103"/>
      <c r="E83" s="103"/>
      <c r="F83" s="103"/>
      <c r="G83" s="103"/>
      <c r="H83" s="103"/>
    </row>
    <row r="84" spans="1:8" ht="14.25">
      <c r="A84" s="103"/>
      <c r="B84" s="103"/>
      <c r="C84" s="103"/>
      <c r="D84" s="103"/>
      <c r="E84" s="103"/>
      <c r="F84" s="103"/>
      <c r="G84" s="103"/>
      <c r="H84" s="103"/>
    </row>
    <row r="85" spans="1:8" ht="14.25">
      <c r="A85" s="103"/>
      <c r="B85" s="103"/>
      <c r="C85" s="103"/>
      <c r="D85" s="103"/>
      <c r="E85" s="103"/>
      <c r="F85" s="103"/>
      <c r="G85" s="103"/>
      <c r="H85" s="103"/>
    </row>
    <row r="86" spans="1:8" ht="14.25">
      <c r="A86" s="103"/>
      <c r="B86" s="103"/>
      <c r="C86" s="103"/>
      <c r="D86" s="103"/>
      <c r="E86" s="103"/>
      <c r="F86" s="103"/>
      <c r="G86" s="103"/>
      <c r="H86" s="103"/>
    </row>
    <row r="87" spans="1:8" ht="14.25">
      <c r="A87" s="103"/>
      <c r="B87" s="103"/>
      <c r="C87" s="103"/>
      <c r="D87" s="103"/>
      <c r="E87" s="103"/>
      <c r="F87" s="103"/>
      <c r="G87" s="103"/>
      <c r="H87" s="103"/>
    </row>
    <row r="88" spans="1:8" ht="14.25">
      <c r="A88" s="103"/>
      <c r="B88" s="103"/>
      <c r="C88" s="103"/>
      <c r="D88" s="103"/>
      <c r="E88" s="103"/>
      <c r="F88" s="103"/>
      <c r="G88" s="103"/>
      <c r="H88" s="103"/>
    </row>
    <row r="89" spans="1:8" ht="14.25">
      <c r="A89" s="103"/>
      <c r="B89" s="103"/>
      <c r="C89" s="103"/>
      <c r="D89" s="103"/>
      <c r="E89" s="103"/>
      <c r="F89" s="103"/>
      <c r="G89" s="103"/>
      <c r="H89" s="103"/>
    </row>
    <row r="90" spans="1:8" ht="14.25">
      <c r="A90" s="103"/>
      <c r="B90" s="103"/>
      <c r="C90" s="103"/>
      <c r="D90" s="103"/>
      <c r="E90" s="103"/>
      <c r="F90" s="103"/>
      <c r="G90" s="103"/>
      <c r="H90" s="103"/>
    </row>
    <row r="91" spans="1:8" ht="14.25">
      <c r="A91" s="103"/>
      <c r="B91" s="103"/>
      <c r="C91" s="103"/>
      <c r="D91" s="103"/>
      <c r="E91" s="103"/>
      <c r="F91" s="103"/>
      <c r="G91" s="103"/>
      <c r="H91" s="103"/>
    </row>
    <row r="92" spans="1:8" ht="14.25">
      <c r="A92" s="103"/>
      <c r="B92" s="103"/>
      <c r="C92" s="103"/>
      <c r="D92" s="103"/>
      <c r="E92" s="103"/>
      <c r="F92" s="103"/>
      <c r="G92" s="103"/>
      <c r="H92" s="103"/>
    </row>
    <row r="93" spans="1:8" ht="14.25">
      <c r="A93" s="103"/>
      <c r="B93" s="103"/>
      <c r="C93" s="103"/>
      <c r="D93" s="103"/>
      <c r="E93" s="103"/>
      <c r="F93" s="103"/>
      <c r="G93" s="103"/>
      <c r="H93" s="103"/>
    </row>
    <row r="94" spans="1:8" ht="14.25">
      <c r="A94" s="103"/>
      <c r="B94" s="103"/>
      <c r="C94" s="103"/>
      <c r="D94" s="103"/>
      <c r="E94" s="103"/>
      <c r="F94" s="103"/>
      <c r="G94" s="103"/>
      <c r="H94" s="103"/>
    </row>
    <row r="95" spans="1:8" ht="14.25">
      <c r="A95" s="103"/>
      <c r="B95" s="103"/>
      <c r="C95" s="103"/>
      <c r="D95" s="103"/>
      <c r="E95" s="103"/>
      <c r="F95" s="103"/>
      <c r="G95" s="103"/>
      <c r="H95" s="103"/>
    </row>
    <row r="96" spans="1:8" ht="14.25">
      <c r="A96" s="103"/>
      <c r="B96" s="103"/>
      <c r="C96" s="103"/>
      <c r="D96" s="103"/>
      <c r="E96" s="103"/>
      <c r="F96" s="103"/>
      <c r="G96" s="103"/>
      <c r="H96" s="103"/>
    </row>
    <row r="97" spans="1:8" ht="14.25">
      <c r="A97" s="103"/>
      <c r="B97" s="103"/>
      <c r="C97" s="103"/>
      <c r="D97" s="103"/>
      <c r="E97" s="103"/>
      <c r="F97" s="103"/>
      <c r="G97" s="103"/>
      <c r="H97" s="103"/>
    </row>
    <row r="98" spans="1:8" ht="14.25">
      <c r="A98" s="103"/>
      <c r="B98" s="103"/>
      <c r="C98" s="103"/>
      <c r="D98" s="103"/>
      <c r="E98" s="103"/>
      <c r="F98" s="103"/>
      <c r="G98" s="103"/>
      <c r="H98" s="103"/>
    </row>
    <row r="99" spans="1:8" ht="14.25">
      <c r="A99" s="103"/>
      <c r="B99" s="103"/>
      <c r="C99" s="103"/>
      <c r="D99" s="103"/>
      <c r="E99" s="103"/>
      <c r="F99" s="103"/>
      <c r="G99" s="103"/>
      <c r="H99" s="103"/>
    </row>
    <row r="100" spans="1:8" ht="14.25">
      <c r="A100" s="103"/>
      <c r="B100" s="103"/>
      <c r="C100" s="103"/>
      <c r="D100" s="103"/>
      <c r="E100" s="103"/>
      <c r="F100" s="103"/>
      <c r="G100" s="103"/>
      <c r="H100" s="103"/>
    </row>
    <row r="101" spans="1:8" ht="14.25">
      <c r="A101" s="103"/>
      <c r="B101" s="103"/>
      <c r="C101" s="103"/>
      <c r="D101" s="103"/>
      <c r="E101" s="103"/>
      <c r="F101" s="103"/>
      <c r="G101" s="103"/>
      <c r="H101" s="103"/>
    </row>
    <row r="102" spans="1:8" ht="14.25">
      <c r="A102" s="103"/>
      <c r="B102" s="103"/>
      <c r="C102" s="103"/>
      <c r="D102" s="103"/>
      <c r="E102" s="103"/>
      <c r="F102" s="103"/>
      <c r="G102" s="103"/>
      <c r="H102" s="103"/>
    </row>
    <row r="103" spans="1:8" ht="14.25">
      <c r="A103" s="103"/>
      <c r="B103" s="103"/>
      <c r="C103" s="103"/>
      <c r="D103" s="103"/>
      <c r="E103" s="103"/>
      <c r="F103" s="103"/>
      <c r="G103" s="103"/>
      <c r="H103" s="103"/>
    </row>
    <row r="104" spans="1:8" ht="14.25">
      <c r="A104" s="103"/>
      <c r="B104" s="103"/>
      <c r="C104" s="103"/>
      <c r="D104" s="103"/>
      <c r="E104" s="103"/>
      <c r="F104" s="103"/>
      <c r="G104" s="103"/>
      <c r="H104" s="103"/>
    </row>
    <row r="105" spans="1:8" ht="14.25">
      <c r="A105" s="103"/>
      <c r="B105" s="103"/>
      <c r="C105" s="103"/>
      <c r="D105" s="103"/>
      <c r="E105" s="103"/>
      <c r="F105" s="103"/>
      <c r="G105" s="103"/>
      <c r="H105" s="103"/>
    </row>
    <row r="106" spans="1:8" ht="14.25">
      <c r="A106" s="103"/>
      <c r="B106" s="103"/>
      <c r="C106" s="103"/>
      <c r="D106" s="103"/>
      <c r="E106" s="103"/>
      <c r="F106" s="103"/>
      <c r="G106" s="103"/>
      <c r="H106" s="103"/>
    </row>
    <row r="107" spans="1:8" ht="14.25">
      <c r="A107" s="103"/>
      <c r="B107" s="103"/>
      <c r="C107" s="103"/>
      <c r="D107" s="103"/>
      <c r="E107" s="103"/>
      <c r="F107" s="103"/>
      <c r="G107" s="103"/>
      <c r="H107" s="103"/>
    </row>
    <row r="108" spans="1:8" ht="14.25">
      <c r="A108" s="103"/>
      <c r="B108" s="103"/>
      <c r="C108" s="103"/>
      <c r="D108" s="103"/>
      <c r="E108" s="103"/>
      <c r="F108" s="103"/>
      <c r="G108" s="103"/>
      <c r="H108" s="103"/>
    </row>
    <row r="109" spans="1:8" ht="14.25">
      <c r="A109" s="103"/>
      <c r="B109" s="103"/>
      <c r="C109" s="103"/>
      <c r="D109" s="103"/>
      <c r="E109" s="103"/>
      <c r="F109" s="103"/>
      <c r="G109" s="103"/>
      <c r="H109" s="103"/>
    </row>
    <row r="110" spans="1:8" ht="14.25">
      <c r="A110" s="103"/>
      <c r="B110" s="103"/>
      <c r="C110" s="103"/>
      <c r="D110" s="103"/>
      <c r="E110" s="103"/>
      <c r="F110" s="103"/>
      <c r="G110" s="103"/>
      <c r="H110" s="103"/>
    </row>
    <row r="111" spans="1:8" ht="14.25">
      <c r="A111" s="103"/>
      <c r="B111" s="103"/>
      <c r="C111" s="103"/>
      <c r="D111" s="103"/>
      <c r="E111" s="103"/>
      <c r="F111" s="103"/>
      <c r="G111" s="103"/>
      <c r="H111" s="103"/>
    </row>
    <row r="112" spans="1:8" ht="14.25">
      <c r="A112" s="103"/>
      <c r="B112" s="103"/>
      <c r="C112" s="103"/>
      <c r="D112" s="103"/>
      <c r="E112" s="103"/>
      <c r="F112" s="103"/>
      <c r="G112" s="103"/>
      <c r="H112" s="103"/>
    </row>
    <row r="113" spans="1:8" ht="14.25">
      <c r="A113" s="103"/>
      <c r="B113" s="103"/>
      <c r="C113" s="103"/>
      <c r="D113" s="103"/>
      <c r="E113" s="103"/>
      <c r="F113" s="103"/>
      <c r="G113" s="103"/>
      <c r="H113" s="103"/>
    </row>
    <row r="114" spans="1:8" ht="14.25">
      <c r="A114" s="103"/>
      <c r="B114" s="103"/>
      <c r="C114" s="103"/>
      <c r="D114" s="103"/>
      <c r="E114" s="103"/>
      <c r="F114" s="103"/>
      <c r="G114" s="103"/>
      <c r="H114" s="103"/>
    </row>
    <row r="115" spans="1:8" ht="14.25">
      <c r="A115" s="103"/>
      <c r="B115" s="103"/>
      <c r="C115" s="103"/>
      <c r="D115" s="103"/>
      <c r="E115" s="103"/>
      <c r="F115" s="103"/>
      <c r="G115" s="103"/>
      <c r="H115" s="103"/>
    </row>
    <row r="116" spans="1:8" ht="14.25">
      <c r="A116" s="103"/>
      <c r="B116" s="103"/>
      <c r="C116" s="103"/>
      <c r="D116" s="103"/>
      <c r="E116" s="103"/>
      <c r="F116" s="103"/>
      <c r="G116" s="103"/>
      <c r="H116" s="103"/>
    </row>
    <row r="117" spans="1:8" ht="14.25">
      <c r="A117" s="103"/>
      <c r="B117" s="103"/>
      <c r="C117" s="103"/>
      <c r="D117" s="103"/>
      <c r="E117" s="103"/>
      <c r="F117" s="103"/>
      <c r="G117" s="103"/>
      <c r="H117" s="103"/>
    </row>
    <row r="118" spans="1:8" ht="14.25">
      <c r="A118" s="103"/>
      <c r="B118" s="103"/>
      <c r="C118" s="103"/>
      <c r="D118" s="103"/>
      <c r="E118" s="103"/>
      <c r="F118" s="103"/>
      <c r="G118" s="103"/>
      <c r="H118" s="103"/>
    </row>
    <row r="119" spans="1:8" ht="14.25">
      <c r="A119" s="103"/>
      <c r="B119" s="103"/>
      <c r="C119" s="103"/>
      <c r="D119" s="103"/>
      <c r="E119" s="103"/>
      <c r="F119" s="103"/>
      <c r="G119" s="103"/>
      <c r="H119" s="103"/>
    </row>
    <row r="120" spans="1:8" ht="14.25">
      <c r="A120" s="103"/>
      <c r="B120" s="103"/>
      <c r="C120" s="103"/>
      <c r="D120" s="103"/>
      <c r="E120" s="103"/>
      <c r="F120" s="103"/>
      <c r="G120" s="103"/>
      <c r="H120" s="103"/>
    </row>
    <row r="121" spans="1:8" ht="14.25">
      <c r="A121" s="103"/>
      <c r="B121" s="103"/>
      <c r="C121" s="103"/>
      <c r="D121" s="103"/>
      <c r="E121" s="103"/>
      <c r="F121" s="103"/>
      <c r="G121" s="103"/>
      <c r="H121" s="103"/>
    </row>
    <row r="122" spans="1:8" ht="14.25">
      <c r="A122" s="103"/>
      <c r="B122" s="103"/>
      <c r="C122" s="103"/>
      <c r="D122" s="103"/>
      <c r="E122" s="103"/>
      <c r="F122" s="103"/>
      <c r="G122" s="103"/>
      <c r="H122" s="103"/>
    </row>
    <row r="123" spans="1:8" ht="14.25">
      <c r="A123" s="103"/>
      <c r="B123" s="103"/>
      <c r="C123" s="103"/>
      <c r="D123" s="103"/>
      <c r="E123" s="103"/>
      <c r="F123" s="103"/>
      <c r="G123" s="103"/>
      <c r="H123" s="103"/>
    </row>
    <row r="124" spans="1:8" ht="14.25">
      <c r="A124" s="103"/>
      <c r="B124" s="103"/>
      <c r="C124" s="103"/>
      <c r="D124" s="103"/>
      <c r="E124" s="103"/>
      <c r="F124" s="103"/>
      <c r="G124" s="103"/>
      <c r="H124" s="103"/>
    </row>
    <row r="125" spans="1:8" ht="14.25">
      <c r="A125" s="103"/>
      <c r="B125" s="103"/>
      <c r="C125" s="103"/>
      <c r="D125" s="103"/>
      <c r="E125" s="103"/>
      <c r="F125" s="103"/>
      <c r="G125" s="103"/>
      <c r="H125" s="103"/>
    </row>
    <row r="126" spans="1:8" ht="14.25">
      <c r="A126" s="103"/>
      <c r="B126" s="103"/>
      <c r="C126" s="103"/>
      <c r="D126" s="103"/>
      <c r="E126" s="103"/>
      <c r="F126" s="103"/>
      <c r="G126" s="103"/>
      <c r="H126" s="103"/>
    </row>
    <row r="127" spans="1:8" ht="14.25">
      <c r="A127" s="103"/>
      <c r="B127" s="103"/>
      <c r="C127" s="103"/>
      <c r="D127" s="103"/>
      <c r="E127" s="103"/>
      <c r="F127" s="103"/>
      <c r="G127" s="103"/>
      <c r="H127" s="103"/>
    </row>
    <row r="128" spans="1:8" ht="14.25">
      <c r="A128" s="103"/>
      <c r="B128" s="103"/>
      <c r="C128" s="103"/>
      <c r="D128" s="103"/>
      <c r="E128" s="103"/>
      <c r="F128" s="103"/>
      <c r="G128" s="103"/>
      <c r="H128" s="103"/>
    </row>
    <row r="129" spans="1:8" ht="14.25">
      <c r="A129" s="103"/>
      <c r="B129" s="103"/>
      <c r="C129" s="103"/>
      <c r="D129" s="103"/>
      <c r="E129" s="103"/>
      <c r="F129" s="103"/>
      <c r="G129" s="103"/>
      <c r="H129" s="103"/>
    </row>
    <row r="130" spans="1:8" ht="14.25">
      <c r="A130" s="103"/>
      <c r="B130" s="103"/>
      <c r="C130" s="103"/>
      <c r="D130" s="103"/>
      <c r="E130" s="103"/>
      <c r="F130" s="103"/>
      <c r="G130" s="103"/>
      <c r="H130" s="103"/>
    </row>
    <row r="131" spans="1:8" ht="14.25">
      <c r="A131" s="103"/>
      <c r="B131" s="103"/>
      <c r="C131" s="103"/>
      <c r="D131" s="103"/>
      <c r="E131" s="103"/>
      <c r="F131" s="103"/>
      <c r="G131" s="103"/>
      <c r="H131" s="103"/>
    </row>
    <row r="132" spans="1:8" ht="14.25">
      <c r="A132" s="103"/>
      <c r="B132" s="103"/>
      <c r="C132" s="103"/>
      <c r="D132" s="103"/>
      <c r="E132" s="103"/>
      <c r="F132" s="103"/>
      <c r="G132" s="103"/>
      <c r="H132" s="103"/>
    </row>
    <row r="133" spans="1:8" ht="14.25">
      <c r="A133" s="103"/>
      <c r="B133" s="103"/>
      <c r="C133" s="103"/>
      <c r="D133" s="103"/>
      <c r="E133" s="103"/>
      <c r="F133" s="103"/>
      <c r="G133" s="103"/>
      <c r="H133" s="103"/>
    </row>
    <row r="134" spans="1:8" ht="14.25">
      <c r="A134" s="103"/>
      <c r="B134" s="103"/>
      <c r="C134" s="103"/>
      <c r="D134" s="103"/>
      <c r="E134" s="103"/>
      <c r="F134" s="103"/>
      <c r="G134" s="103"/>
      <c r="H134" s="103"/>
    </row>
    <row r="135" spans="1:8" ht="14.25">
      <c r="A135" s="103"/>
      <c r="B135" s="103"/>
      <c r="C135" s="103"/>
      <c r="D135" s="103"/>
      <c r="E135" s="103"/>
      <c r="F135" s="103"/>
      <c r="G135" s="103"/>
      <c r="H135" s="103"/>
    </row>
    <row r="136" spans="1:8" ht="14.25">
      <c r="A136" s="103"/>
      <c r="B136" s="103"/>
      <c r="C136" s="103"/>
      <c r="D136" s="103"/>
      <c r="E136" s="103"/>
      <c r="F136" s="103"/>
      <c r="G136" s="103"/>
      <c r="H136" s="103"/>
    </row>
    <row r="137" spans="1:8" ht="14.25">
      <c r="A137" s="103"/>
      <c r="B137" s="103"/>
      <c r="C137" s="103"/>
      <c r="D137" s="103"/>
      <c r="E137" s="103"/>
      <c r="F137" s="103"/>
      <c r="G137" s="103"/>
      <c r="H137" s="103"/>
    </row>
    <row r="138" spans="1:8" ht="14.25">
      <c r="A138" s="103"/>
      <c r="B138" s="103"/>
      <c r="C138" s="103"/>
      <c r="D138" s="103"/>
      <c r="E138" s="103"/>
      <c r="F138" s="103"/>
      <c r="G138" s="103"/>
      <c r="H138" s="103"/>
    </row>
    <row r="139" spans="1:8" ht="14.25">
      <c r="A139" s="103"/>
      <c r="B139" s="103"/>
      <c r="C139" s="103"/>
      <c r="D139" s="103"/>
      <c r="E139" s="103"/>
      <c r="F139" s="103"/>
      <c r="G139" s="103"/>
      <c r="H139" s="103"/>
    </row>
    <row r="140" spans="1:8" ht="14.25">
      <c r="A140" s="103"/>
      <c r="B140" s="103"/>
      <c r="C140" s="103"/>
      <c r="D140" s="103"/>
      <c r="E140" s="103"/>
      <c r="F140" s="103"/>
      <c r="G140" s="103"/>
      <c r="H140" s="103"/>
    </row>
    <row r="141" spans="1:8" ht="14.25">
      <c r="A141" s="103"/>
      <c r="B141" s="103"/>
      <c r="C141" s="103"/>
      <c r="D141" s="103"/>
      <c r="E141" s="103"/>
      <c r="F141" s="103"/>
      <c r="G141" s="103"/>
      <c r="H141" s="103"/>
    </row>
    <row r="142" spans="1:8" ht="14.25">
      <c r="A142" s="103"/>
      <c r="B142" s="103"/>
      <c r="C142" s="103"/>
      <c r="D142" s="103"/>
      <c r="E142" s="103"/>
      <c r="F142" s="103"/>
      <c r="G142" s="103"/>
      <c r="H142" s="103"/>
    </row>
    <row r="143" spans="1:8" ht="14.25">
      <c r="A143" s="103"/>
      <c r="B143" s="103"/>
      <c r="C143" s="103"/>
      <c r="D143" s="103"/>
      <c r="E143" s="103"/>
      <c r="F143" s="103"/>
      <c r="G143" s="103"/>
      <c r="H143" s="103"/>
    </row>
    <row r="144" spans="1:8" ht="14.25">
      <c r="A144" s="103"/>
      <c r="B144" s="103"/>
      <c r="C144" s="103"/>
      <c r="D144" s="103"/>
      <c r="E144" s="103"/>
      <c r="F144" s="103"/>
      <c r="G144" s="103"/>
      <c r="H144" s="103"/>
    </row>
    <row r="145" spans="1:8" ht="14.25">
      <c r="A145" s="103"/>
      <c r="B145" s="103"/>
      <c r="C145" s="103"/>
      <c r="D145" s="103"/>
      <c r="E145" s="103"/>
      <c r="F145" s="103"/>
      <c r="G145" s="103"/>
      <c r="H145" s="103"/>
    </row>
    <row r="146" spans="1:8" ht="14.25">
      <c r="A146" s="103"/>
      <c r="B146" s="103"/>
      <c r="C146" s="103"/>
      <c r="D146" s="103"/>
      <c r="E146" s="103"/>
      <c r="F146" s="103"/>
      <c r="G146" s="103"/>
      <c r="H146" s="103"/>
    </row>
    <row r="147" spans="1:8" ht="14.25">
      <c r="A147" s="103"/>
      <c r="B147" s="103"/>
      <c r="C147" s="103"/>
      <c r="D147" s="103"/>
      <c r="E147" s="103"/>
      <c r="F147" s="103"/>
      <c r="G147" s="103"/>
      <c r="H147" s="103"/>
    </row>
    <row r="148" spans="1:8" ht="14.25">
      <c r="A148" s="103"/>
      <c r="B148" s="103"/>
      <c r="C148" s="103"/>
      <c r="D148" s="103"/>
      <c r="E148" s="103"/>
      <c r="F148" s="103"/>
      <c r="G148" s="103"/>
      <c r="H148" s="103"/>
    </row>
    <row r="149" spans="1:8" ht="14.25">
      <c r="A149" s="103"/>
      <c r="B149" s="103"/>
      <c r="C149" s="103"/>
      <c r="D149" s="103"/>
      <c r="E149" s="103"/>
      <c r="F149" s="103"/>
      <c r="G149" s="103"/>
      <c r="H149" s="103"/>
    </row>
    <row r="150" spans="1:8" ht="14.25">
      <c r="A150" s="103"/>
      <c r="B150" s="103"/>
      <c r="C150" s="103"/>
      <c r="D150" s="103"/>
      <c r="E150" s="103"/>
      <c r="F150" s="103"/>
      <c r="G150" s="103"/>
      <c r="H150" s="103"/>
    </row>
    <row r="151" spans="1:8" ht="14.25">
      <c r="A151" s="103"/>
      <c r="B151" s="103"/>
      <c r="C151" s="103"/>
      <c r="D151" s="103"/>
      <c r="E151" s="103"/>
      <c r="F151" s="103"/>
      <c r="G151" s="103"/>
      <c r="H151" s="103"/>
    </row>
    <row r="152" spans="1:8" ht="14.25">
      <c r="A152" s="103"/>
      <c r="B152" s="103"/>
      <c r="C152" s="103"/>
      <c r="D152" s="103"/>
      <c r="E152" s="103"/>
      <c r="F152" s="103"/>
      <c r="G152" s="103"/>
      <c r="H152" s="103"/>
    </row>
    <row r="153" spans="1:8" ht="14.25">
      <c r="A153" s="103"/>
      <c r="B153" s="103"/>
      <c r="C153" s="103"/>
      <c r="D153" s="103"/>
      <c r="E153" s="103"/>
      <c r="F153" s="103"/>
      <c r="G153" s="103"/>
      <c r="H153" s="103"/>
    </row>
    <row r="154" spans="1:8" ht="14.25">
      <c r="A154" s="103"/>
      <c r="B154" s="103"/>
      <c r="C154" s="103"/>
      <c r="D154" s="103"/>
      <c r="E154" s="103"/>
      <c r="F154" s="103"/>
      <c r="G154" s="103"/>
      <c r="H154" s="103"/>
    </row>
    <row r="155" spans="1:8" ht="14.25">
      <c r="A155" s="103"/>
      <c r="B155" s="103"/>
      <c r="C155" s="103"/>
      <c r="D155" s="103"/>
      <c r="E155" s="103"/>
      <c r="F155" s="103"/>
      <c r="G155" s="103"/>
      <c r="H155" s="103"/>
    </row>
    <row r="156" spans="1:8" ht="14.25">
      <c r="A156" s="103"/>
      <c r="B156" s="103"/>
      <c r="C156" s="103"/>
      <c r="D156" s="103"/>
      <c r="E156" s="103"/>
      <c r="F156" s="103"/>
      <c r="G156" s="103"/>
      <c r="H156" s="103"/>
    </row>
    <row r="157" spans="1:8" ht="14.25">
      <c r="A157" s="103"/>
      <c r="B157" s="103"/>
      <c r="C157" s="103"/>
      <c r="D157" s="103"/>
      <c r="E157" s="103"/>
      <c r="F157" s="103"/>
      <c r="G157" s="103"/>
      <c r="H157" s="103"/>
    </row>
    <row r="158" spans="1:8" ht="14.25">
      <c r="A158" s="103"/>
      <c r="B158" s="103"/>
      <c r="C158" s="103"/>
      <c r="D158" s="103"/>
      <c r="E158" s="103"/>
      <c r="F158" s="103"/>
      <c r="G158" s="103"/>
      <c r="H158" s="103"/>
    </row>
    <row r="159" spans="1:8" ht="14.25">
      <c r="A159" s="103"/>
      <c r="B159" s="103"/>
      <c r="C159" s="103"/>
      <c r="D159" s="103"/>
      <c r="E159" s="103"/>
      <c r="F159" s="103"/>
      <c r="G159" s="103"/>
      <c r="H159" s="103"/>
    </row>
    <row r="160" spans="1:8" ht="14.25">
      <c r="A160" s="103"/>
      <c r="B160" s="103"/>
      <c r="C160" s="103"/>
      <c r="D160" s="103"/>
      <c r="E160" s="103"/>
      <c r="F160" s="103"/>
      <c r="G160" s="103"/>
      <c r="H160" s="103"/>
    </row>
    <row r="161" spans="1:8" ht="14.25">
      <c r="A161" s="103"/>
      <c r="B161" s="103"/>
      <c r="C161" s="103"/>
      <c r="D161" s="103"/>
      <c r="E161" s="103"/>
      <c r="F161" s="103"/>
      <c r="G161" s="103"/>
      <c r="H161" s="103"/>
    </row>
    <row r="162" spans="1:8" ht="14.25">
      <c r="A162" s="103"/>
      <c r="B162" s="103"/>
      <c r="C162" s="103"/>
      <c r="D162" s="103"/>
      <c r="E162" s="103"/>
      <c r="F162" s="103"/>
      <c r="G162" s="103"/>
      <c r="H162" s="103"/>
    </row>
    <row r="163" spans="1:8" ht="14.25">
      <c r="A163" s="103"/>
      <c r="B163" s="103"/>
      <c r="C163" s="103"/>
      <c r="D163" s="103"/>
      <c r="E163" s="103"/>
      <c r="F163" s="103"/>
      <c r="G163" s="103"/>
      <c r="H163" s="103"/>
    </row>
    <row r="164" spans="1:8" ht="14.25">
      <c r="A164" s="103"/>
      <c r="B164" s="103"/>
      <c r="C164" s="103"/>
      <c r="D164" s="103"/>
      <c r="E164" s="103"/>
      <c r="F164" s="103"/>
      <c r="G164" s="103"/>
      <c r="H164" s="103"/>
    </row>
    <row r="165" spans="1:8" ht="14.25">
      <c r="A165" s="103"/>
      <c r="B165" s="103"/>
      <c r="C165" s="103"/>
      <c r="D165" s="103"/>
      <c r="E165" s="103"/>
      <c r="F165" s="103"/>
      <c r="G165" s="103"/>
      <c r="H165" s="103"/>
    </row>
    <row r="166" spans="1:8" ht="14.25">
      <c r="A166" s="103"/>
      <c r="B166" s="103"/>
      <c r="C166" s="103"/>
      <c r="D166" s="103"/>
      <c r="E166" s="103"/>
      <c r="F166" s="103"/>
      <c r="G166" s="103"/>
      <c r="H166" s="103"/>
    </row>
    <row r="167" spans="1:8" ht="14.25">
      <c r="A167" s="103"/>
      <c r="B167" s="103"/>
      <c r="C167" s="103"/>
      <c r="D167" s="103"/>
      <c r="E167" s="103"/>
      <c r="F167" s="103"/>
      <c r="G167" s="103"/>
      <c r="H167" s="103"/>
    </row>
    <row r="168" spans="1:8" ht="14.25">
      <c r="A168" s="103"/>
      <c r="B168" s="103"/>
      <c r="C168" s="103"/>
      <c r="D168" s="103"/>
      <c r="E168" s="103"/>
      <c r="F168" s="103"/>
      <c r="G168" s="103"/>
      <c r="H168" s="103"/>
    </row>
    <row r="169" spans="1:8" ht="14.25">
      <c r="A169" s="103"/>
      <c r="B169" s="103"/>
      <c r="C169" s="103"/>
      <c r="D169" s="103"/>
      <c r="E169" s="103"/>
      <c r="F169" s="103"/>
      <c r="G169" s="103"/>
      <c r="H169" s="103"/>
    </row>
    <row r="170" spans="1:8" ht="14.25">
      <c r="A170" s="103"/>
      <c r="B170" s="103"/>
      <c r="C170" s="103"/>
      <c r="D170" s="103"/>
      <c r="E170" s="103"/>
      <c r="F170" s="103"/>
      <c r="G170" s="103"/>
      <c r="H170" s="103"/>
    </row>
    <row r="171" spans="1:8" ht="14.25">
      <c r="A171" s="103"/>
      <c r="B171" s="103"/>
      <c r="C171" s="103"/>
      <c r="D171" s="103"/>
      <c r="E171" s="103"/>
      <c r="F171" s="103"/>
      <c r="G171" s="103"/>
      <c r="H171" s="103"/>
    </row>
    <row r="172" spans="1:8" ht="14.25">
      <c r="A172" s="103"/>
      <c r="B172" s="103"/>
      <c r="C172" s="103"/>
      <c r="D172" s="103"/>
      <c r="E172" s="103"/>
      <c r="F172" s="103"/>
      <c r="G172" s="103"/>
      <c r="H172" s="103"/>
    </row>
    <row r="173" spans="1:8" ht="14.25">
      <c r="A173" s="103"/>
      <c r="B173" s="103"/>
      <c r="C173" s="103"/>
      <c r="D173" s="103"/>
      <c r="E173" s="103"/>
      <c r="F173" s="103"/>
      <c r="G173" s="103"/>
      <c r="H173" s="103"/>
    </row>
    <row r="174" spans="1:8" ht="14.25">
      <c r="A174" s="103"/>
      <c r="B174" s="103"/>
      <c r="C174" s="103"/>
      <c r="D174" s="103"/>
      <c r="E174" s="103"/>
      <c r="F174" s="103"/>
      <c r="G174" s="103"/>
      <c r="H174" s="103"/>
    </row>
    <row r="175" spans="1:8" ht="14.25">
      <c r="A175" s="103"/>
      <c r="B175" s="103"/>
      <c r="C175" s="103"/>
      <c r="D175" s="103"/>
      <c r="E175" s="103"/>
      <c r="F175" s="103"/>
      <c r="G175" s="103"/>
      <c r="H175" s="103"/>
    </row>
    <row r="176" spans="1:8" ht="14.25">
      <c r="A176" s="103"/>
      <c r="B176" s="103"/>
      <c r="C176" s="103"/>
      <c r="D176" s="103"/>
      <c r="E176" s="103"/>
      <c r="F176" s="103"/>
      <c r="G176" s="103"/>
      <c r="H176" s="103"/>
    </row>
    <row r="177" spans="1:8" ht="14.25">
      <c r="A177" s="103"/>
      <c r="B177" s="103"/>
      <c r="C177" s="103"/>
      <c r="D177" s="103"/>
      <c r="E177" s="103"/>
      <c r="F177" s="103"/>
      <c r="G177" s="103"/>
      <c r="H177" s="103"/>
    </row>
    <row r="178" spans="1:8" ht="14.25">
      <c r="A178" s="103"/>
      <c r="B178" s="103"/>
      <c r="C178" s="103"/>
      <c r="D178" s="103"/>
      <c r="E178" s="103"/>
      <c r="F178" s="103"/>
      <c r="G178" s="103"/>
      <c r="H178" s="103"/>
    </row>
    <row r="179" spans="1:8" ht="14.25">
      <c r="A179" s="103"/>
      <c r="B179" s="103"/>
      <c r="C179" s="103"/>
      <c r="D179" s="103"/>
      <c r="E179" s="103"/>
      <c r="F179" s="103"/>
      <c r="G179" s="103"/>
      <c r="H179" s="103"/>
    </row>
    <row r="180" spans="1:8" ht="14.25">
      <c r="A180" s="103"/>
      <c r="B180" s="103"/>
      <c r="C180" s="103"/>
      <c r="D180" s="103"/>
      <c r="E180" s="103"/>
      <c r="F180" s="103"/>
      <c r="G180" s="103"/>
      <c r="H180" s="103"/>
    </row>
    <row r="181" spans="1:8" ht="14.25">
      <c r="A181" s="103"/>
      <c r="B181" s="103"/>
      <c r="C181" s="103"/>
      <c r="D181" s="103"/>
      <c r="E181" s="103"/>
      <c r="F181" s="103"/>
      <c r="G181" s="103"/>
      <c r="H181" s="103"/>
    </row>
    <row r="182" spans="1:8" ht="14.25">
      <c r="A182" s="103"/>
      <c r="B182" s="103"/>
      <c r="C182" s="103"/>
      <c r="D182" s="103"/>
      <c r="E182" s="103"/>
      <c r="F182" s="103"/>
      <c r="G182" s="103"/>
      <c r="H182" s="103"/>
    </row>
    <row r="183" spans="1:8" ht="14.25">
      <c r="A183" s="103"/>
      <c r="B183" s="103"/>
      <c r="C183" s="103"/>
      <c r="D183" s="103"/>
      <c r="E183" s="103"/>
      <c r="F183" s="103"/>
      <c r="G183" s="103"/>
      <c r="H183" s="103"/>
    </row>
    <row r="184" spans="1:8" ht="14.25">
      <c r="A184" s="103"/>
      <c r="B184" s="103"/>
      <c r="C184" s="103"/>
      <c r="D184" s="103"/>
      <c r="E184" s="103"/>
      <c r="F184" s="103"/>
      <c r="G184" s="103"/>
      <c r="H184" s="103"/>
    </row>
    <row r="185" spans="1:8" ht="14.25">
      <c r="A185" s="103"/>
      <c r="B185" s="103"/>
      <c r="C185" s="103"/>
      <c r="D185" s="103"/>
      <c r="E185" s="103"/>
      <c r="F185" s="103"/>
      <c r="G185" s="103"/>
      <c r="H185" s="103"/>
    </row>
    <row r="186" spans="1:8" ht="14.25">
      <c r="A186" s="103"/>
      <c r="B186" s="103"/>
      <c r="C186" s="103"/>
      <c r="D186" s="103"/>
      <c r="E186" s="103"/>
      <c r="F186" s="103"/>
      <c r="G186" s="103"/>
      <c r="H186" s="103"/>
    </row>
    <row r="187" spans="1:8" ht="14.25">
      <c r="A187" s="103"/>
      <c r="B187" s="103"/>
      <c r="C187" s="103"/>
      <c r="D187" s="103"/>
      <c r="E187" s="103"/>
      <c r="F187" s="103"/>
      <c r="G187" s="103"/>
      <c r="H187" s="103"/>
    </row>
    <row r="188" spans="1:8" ht="14.25">
      <c r="A188" s="103"/>
      <c r="B188" s="103"/>
      <c r="C188" s="103"/>
      <c r="D188" s="103"/>
      <c r="E188" s="103"/>
      <c r="F188" s="103"/>
      <c r="G188" s="103"/>
      <c r="H188" s="103"/>
    </row>
    <row r="189" spans="1:8" ht="14.25">
      <c r="A189" s="103"/>
      <c r="B189" s="103"/>
      <c r="C189" s="103"/>
      <c r="D189" s="103"/>
      <c r="E189" s="103"/>
      <c r="F189" s="103"/>
      <c r="G189" s="103"/>
      <c r="H189" s="103"/>
    </row>
    <row r="190" spans="1:8" ht="14.25">
      <c r="A190" s="103"/>
      <c r="B190" s="103"/>
      <c r="C190" s="103"/>
      <c r="D190" s="103"/>
      <c r="E190" s="103"/>
      <c r="F190" s="103"/>
      <c r="G190" s="103"/>
      <c r="H190" s="103"/>
    </row>
    <row r="191" spans="1:8" ht="14.25">
      <c r="A191" s="103"/>
      <c r="B191" s="103"/>
      <c r="C191" s="103"/>
      <c r="D191" s="103"/>
      <c r="E191" s="103"/>
      <c r="F191" s="103"/>
      <c r="G191" s="103"/>
      <c r="H191" s="103"/>
    </row>
    <row r="192" spans="1:8" ht="14.25">
      <c r="A192" s="103"/>
      <c r="B192" s="103"/>
      <c r="C192" s="103"/>
      <c r="D192" s="103"/>
      <c r="E192" s="103"/>
      <c r="F192" s="103"/>
      <c r="G192" s="103"/>
      <c r="H192" s="103"/>
    </row>
    <row r="193" spans="1:8" ht="14.25">
      <c r="A193" s="103"/>
      <c r="B193" s="103"/>
      <c r="C193" s="103"/>
      <c r="D193" s="103"/>
      <c r="E193" s="103"/>
      <c r="F193" s="103"/>
      <c r="G193" s="103"/>
      <c r="H193" s="103"/>
    </row>
    <row r="194" spans="1:8" ht="14.25">
      <c r="A194" s="103"/>
      <c r="B194" s="103"/>
      <c r="C194" s="103"/>
      <c r="D194" s="103"/>
      <c r="E194" s="103"/>
      <c r="F194" s="103"/>
      <c r="G194" s="103"/>
      <c r="H194" s="103"/>
    </row>
    <row r="195" spans="1:8" ht="14.25">
      <c r="A195" s="103"/>
      <c r="B195" s="103"/>
      <c r="C195" s="103"/>
      <c r="D195" s="103"/>
      <c r="E195" s="103"/>
      <c r="F195" s="103"/>
      <c r="G195" s="103"/>
      <c r="H195" s="103"/>
    </row>
    <row r="196" spans="1:8" ht="14.25">
      <c r="A196" s="103"/>
      <c r="B196" s="103"/>
      <c r="C196" s="103"/>
      <c r="D196" s="103"/>
      <c r="E196" s="103"/>
      <c r="F196" s="103"/>
      <c r="G196" s="103"/>
      <c r="H196" s="103"/>
    </row>
    <row r="197" spans="1:8" ht="14.25">
      <c r="A197" s="103"/>
      <c r="B197" s="103"/>
      <c r="C197" s="103"/>
      <c r="D197" s="103"/>
      <c r="E197" s="103"/>
      <c r="F197" s="103"/>
      <c r="G197" s="103"/>
      <c r="H197" s="103"/>
    </row>
    <row r="198" spans="1:8" ht="14.25">
      <c r="A198" s="103"/>
      <c r="B198" s="103"/>
      <c r="C198" s="103"/>
      <c r="D198" s="103"/>
      <c r="E198" s="103"/>
      <c r="F198" s="103"/>
      <c r="G198" s="103"/>
      <c r="H198" s="103"/>
    </row>
    <row r="199" spans="1:8" ht="14.25">
      <c r="A199" s="103"/>
      <c r="B199" s="103"/>
      <c r="C199" s="103"/>
      <c r="D199" s="103"/>
      <c r="E199" s="103"/>
      <c r="F199" s="103"/>
      <c r="G199" s="103"/>
      <c r="H199" s="103"/>
    </row>
    <row r="200" spans="1:8" ht="14.25">
      <c r="A200" s="103"/>
      <c r="B200" s="103"/>
      <c r="C200" s="103"/>
      <c r="D200" s="103"/>
      <c r="E200" s="103"/>
      <c r="F200" s="103"/>
      <c r="G200" s="103"/>
      <c r="H200" s="103"/>
    </row>
    <row r="201" spans="1:8" ht="14.25">
      <c r="A201" s="103"/>
      <c r="B201" s="103"/>
      <c r="C201" s="103"/>
      <c r="D201" s="103"/>
      <c r="E201" s="103"/>
      <c r="F201" s="103"/>
      <c r="G201" s="103"/>
      <c r="H201" s="103"/>
    </row>
    <row r="202" spans="1:8" ht="14.25">
      <c r="A202" s="103"/>
      <c r="B202" s="103"/>
      <c r="C202" s="103"/>
      <c r="D202" s="103"/>
      <c r="E202" s="103"/>
      <c r="F202" s="103"/>
      <c r="G202" s="103"/>
      <c r="H202" s="103"/>
    </row>
    <row r="203" spans="1:8" ht="14.25">
      <c r="A203" s="103"/>
      <c r="B203" s="103"/>
      <c r="C203" s="103"/>
      <c r="D203" s="103"/>
      <c r="E203" s="103"/>
      <c r="F203" s="103"/>
      <c r="G203" s="103"/>
      <c r="H203" s="103"/>
    </row>
    <row r="204" spans="1:8" ht="14.25">
      <c r="A204" s="103"/>
      <c r="B204" s="103"/>
      <c r="C204" s="103"/>
      <c r="D204" s="103"/>
      <c r="E204" s="103"/>
      <c r="F204" s="103"/>
      <c r="G204" s="103"/>
      <c r="H204" s="103"/>
    </row>
    <row r="205" spans="1:8" ht="14.25">
      <c r="A205" s="103"/>
      <c r="B205" s="103"/>
      <c r="C205" s="103"/>
      <c r="D205" s="103"/>
      <c r="E205" s="103"/>
      <c r="F205" s="103"/>
      <c r="G205" s="103"/>
      <c r="H205" s="103"/>
    </row>
    <row r="206" spans="1:8" ht="14.25">
      <c r="A206" s="103"/>
      <c r="B206" s="103"/>
      <c r="C206" s="103"/>
      <c r="D206" s="103"/>
      <c r="E206" s="103"/>
      <c r="F206" s="103"/>
      <c r="G206" s="103"/>
      <c r="H206" s="103"/>
    </row>
    <row r="207" spans="1:8" ht="14.25">
      <c r="A207" s="103"/>
      <c r="B207" s="103"/>
      <c r="C207" s="103"/>
      <c r="D207" s="103"/>
      <c r="E207" s="103"/>
      <c r="F207" s="103"/>
      <c r="G207" s="103"/>
      <c r="H207" s="103"/>
    </row>
    <row r="208" spans="1:8" ht="14.25">
      <c r="A208" s="103"/>
      <c r="B208" s="103"/>
      <c r="C208" s="103"/>
      <c r="D208" s="103"/>
      <c r="E208" s="103"/>
      <c r="F208" s="103"/>
      <c r="G208" s="103"/>
      <c r="H208" s="103"/>
    </row>
    <row r="209" spans="1:8" ht="14.25">
      <c r="A209" s="103"/>
      <c r="B209" s="103"/>
      <c r="C209" s="103"/>
      <c r="D209" s="103"/>
      <c r="E209" s="103"/>
      <c r="F209" s="103"/>
      <c r="G209" s="103"/>
      <c r="H209" s="103"/>
    </row>
    <row r="210" spans="1:8" ht="14.25">
      <c r="A210" s="103"/>
      <c r="B210" s="103"/>
      <c r="C210" s="103"/>
      <c r="D210" s="103"/>
      <c r="E210" s="103"/>
      <c r="F210" s="103"/>
      <c r="G210" s="103"/>
      <c r="H210" s="103"/>
    </row>
    <row r="211" spans="1:8" ht="14.25">
      <c r="A211" s="103"/>
      <c r="B211" s="103"/>
      <c r="C211" s="103"/>
      <c r="D211" s="103"/>
      <c r="E211" s="103"/>
      <c r="F211" s="103"/>
      <c r="G211" s="103"/>
      <c r="H211" s="103"/>
    </row>
    <row r="212" spans="1:8" ht="14.25">
      <c r="A212" s="103"/>
      <c r="B212" s="103"/>
      <c r="C212" s="103"/>
      <c r="D212" s="103"/>
      <c r="E212" s="103"/>
      <c r="F212" s="103"/>
      <c r="G212" s="103"/>
      <c r="H212" s="103"/>
    </row>
    <row r="213" spans="1:8" ht="14.25">
      <c r="A213" s="103"/>
      <c r="B213" s="103"/>
      <c r="C213" s="103"/>
      <c r="D213" s="103"/>
      <c r="E213" s="103"/>
      <c r="F213" s="103"/>
      <c r="G213" s="103"/>
      <c r="H213" s="103"/>
    </row>
    <row r="214" spans="1:8" ht="14.25">
      <c r="A214" s="103"/>
      <c r="B214" s="103"/>
      <c r="C214" s="103"/>
      <c r="D214" s="103"/>
      <c r="E214" s="103"/>
      <c r="F214" s="103"/>
      <c r="G214" s="103"/>
      <c r="H214" s="103"/>
    </row>
    <row r="215" spans="1:8" ht="14.25">
      <c r="A215" s="103"/>
      <c r="B215" s="103"/>
      <c r="C215" s="103"/>
      <c r="D215" s="103"/>
      <c r="E215" s="103"/>
      <c r="F215" s="103"/>
      <c r="G215" s="103"/>
      <c r="H215" s="103"/>
    </row>
    <row r="216" spans="1:8" ht="14.25">
      <c r="A216" s="103"/>
      <c r="B216" s="103"/>
      <c r="C216" s="103"/>
      <c r="D216" s="103"/>
      <c r="E216" s="103"/>
      <c r="F216" s="103"/>
      <c r="G216" s="103"/>
      <c r="H216" s="103"/>
    </row>
    <row r="217" spans="1:8" ht="14.25">
      <c r="A217" s="103"/>
      <c r="B217" s="103"/>
      <c r="C217" s="103"/>
      <c r="D217" s="103"/>
      <c r="E217" s="103"/>
      <c r="F217" s="103"/>
      <c r="G217" s="103"/>
      <c r="H217" s="103"/>
    </row>
    <row r="218" spans="1:8" ht="14.25">
      <c r="A218" s="103"/>
      <c r="B218" s="103"/>
      <c r="C218" s="103"/>
      <c r="D218" s="103"/>
      <c r="E218" s="103"/>
      <c r="F218" s="103"/>
      <c r="G218" s="103"/>
      <c r="H218" s="103"/>
    </row>
    <row r="219" spans="1:8" ht="14.25">
      <c r="A219" s="103"/>
      <c r="B219" s="103"/>
      <c r="C219" s="103"/>
      <c r="D219" s="103"/>
      <c r="E219" s="103"/>
      <c r="F219" s="103"/>
      <c r="G219" s="103"/>
      <c r="H219" s="103"/>
    </row>
    <row r="220" spans="1:8" ht="14.25">
      <c r="A220" s="103"/>
      <c r="B220" s="103"/>
      <c r="C220" s="103"/>
      <c r="D220" s="103"/>
      <c r="E220" s="103"/>
      <c r="F220" s="103"/>
      <c r="G220" s="103"/>
      <c r="H220" s="103"/>
    </row>
    <row r="221" spans="1:8" ht="14.25">
      <c r="A221" s="103"/>
      <c r="B221" s="103"/>
      <c r="C221" s="103"/>
      <c r="D221" s="103"/>
      <c r="E221" s="103"/>
      <c r="F221" s="103"/>
      <c r="G221" s="103"/>
      <c r="H221" s="103"/>
    </row>
    <row r="222" spans="1:8" ht="14.25">
      <c r="A222" s="103"/>
      <c r="B222" s="103"/>
      <c r="C222" s="103"/>
      <c r="D222" s="103"/>
      <c r="E222" s="103"/>
      <c r="F222" s="103"/>
      <c r="G222" s="103"/>
      <c r="H222" s="103"/>
    </row>
    <row r="223" spans="1:8" ht="14.25">
      <c r="A223" s="103"/>
      <c r="B223" s="103"/>
      <c r="C223" s="103"/>
      <c r="D223" s="103"/>
      <c r="E223" s="103"/>
      <c r="F223" s="103"/>
      <c r="G223" s="103"/>
      <c r="H223" s="103"/>
    </row>
    <row r="224" spans="1:8" ht="14.25">
      <c r="A224" s="103"/>
      <c r="B224" s="103"/>
      <c r="C224" s="103"/>
      <c r="D224" s="103"/>
      <c r="E224" s="103"/>
      <c r="F224" s="103"/>
      <c r="G224" s="103"/>
      <c r="H224" s="103"/>
    </row>
    <row r="225" spans="1:8" ht="14.25">
      <c r="A225" s="103"/>
      <c r="B225" s="103"/>
      <c r="C225" s="103"/>
      <c r="D225" s="103"/>
      <c r="E225" s="103"/>
      <c r="F225" s="103"/>
      <c r="G225" s="103"/>
      <c r="H225" s="103"/>
    </row>
    <row r="226" spans="1:8" ht="14.25">
      <c r="A226" s="103"/>
      <c r="B226" s="103"/>
      <c r="C226" s="103"/>
      <c r="D226" s="103"/>
      <c r="E226" s="103"/>
      <c r="F226" s="103"/>
      <c r="G226" s="103"/>
      <c r="H226" s="103"/>
    </row>
    <row r="227" spans="1:8" ht="14.25">
      <c r="A227" s="103"/>
      <c r="B227" s="103"/>
      <c r="C227" s="103"/>
      <c r="D227" s="103"/>
      <c r="E227" s="103"/>
      <c r="F227" s="103"/>
      <c r="G227" s="103"/>
      <c r="H227" s="103"/>
    </row>
    <row r="228" spans="1:8" ht="14.25">
      <c r="A228" s="103"/>
      <c r="B228" s="103"/>
      <c r="C228" s="103"/>
      <c r="D228" s="103"/>
      <c r="E228" s="103"/>
      <c r="F228" s="103"/>
      <c r="G228" s="103"/>
      <c r="H228" s="103"/>
    </row>
    <row r="229" spans="1:8" ht="14.25">
      <c r="A229" s="103"/>
      <c r="B229" s="103"/>
      <c r="C229" s="103"/>
      <c r="D229" s="103"/>
      <c r="E229" s="103"/>
      <c r="F229" s="103"/>
      <c r="G229" s="103"/>
      <c r="H229" s="103"/>
    </row>
    <row r="230" spans="1:8" ht="14.25">
      <c r="A230" s="103"/>
      <c r="B230" s="103"/>
      <c r="C230" s="103"/>
      <c r="D230" s="103"/>
      <c r="E230" s="103"/>
      <c r="F230" s="103"/>
      <c r="G230" s="103"/>
      <c r="H230" s="103"/>
    </row>
    <row r="231" spans="1:8" ht="14.25">
      <c r="A231" s="103"/>
      <c r="B231" s="103"/>
      <c r="C231" s="103"/>
      <c r="D231" s="103"/>
      <c r="E231" s="103"/>
      <c r="F231" s="103"/>
      <c r="G231" s="103"/>
      <c r="H231" s="103"/>
    </row>
    <row r="232" spans="1:8" ht="14.25">
      <c r="A232" s="103"/>
      <c r="B232" s="103"/>
      <c r="C232" s="103"/>
      <c r="D232" s="103"/>
      <c r="E232" s="103"/>
      <c r="F232" s="103"/>
      <c r="G232" s="103"/>
      <c r="H232" s="103"/>
    </row>
    <row r="233" spans="1:8" ht="14.25">
      <c r="A233" s="103"/>
      <c r="B233" s="103"/>
      <c r="C233" s="103"/>
      <c r="D233" s="103"/>
      <c r="E233" s="103"/>
      <c r="F233" s="103"/>
      <c r="G233" s="103"/>
      <c r="H233" s="103"/>
    </row>
    <row r="234" spans="1:8" ht="14.25">
      <c r="A234" s="103"/>
      <c r="B234" s="103"/>
      <c r="C234" s="103"/>
      <c r="D234" s="103"/>
      <c r="E234" s="103"/>
      <c r="F234" s="103"/>
      <c r="G234" s="103"/>
      <c r="H234" s="103"/>
    </row>
    <row r="235" spans="1:8" ht="14.25">
      <c r="A235" s="103"/>
      <c r="B235" s="103"/>
      <c r="C235" s="103"/>
      <c r="D235" s="103"/>
      <c r="E235" s="103"/>
      <c r="F235" s="103"/>
      <c r="G235" s="103"/>
      <c r="H235" s="103"/>
    </row>
    <row r="236" spans="1:8" ht="14.25">
      <c r="A236" s="103"/>
      <c r="B236" s="103"/>
      <c r="C236" s="103"/>
      <c r="D236" s="103"/>
      <c r="E236" s="103"/>
      <c r="F236" s="103"/>
      <c r="G236" s="103"/>
      <c r="H236" s="103"/>
    </row>
    <row r="237" spans="1:8" ht="14.25">
      <c r="A237" s="103"/>
      <c r="B237" s="103"/>
      <c r="C237" s="103"/>
      <c r="D237" s="103"/>
      <c r="E237" s="103"/>
      <c r="F237" s="103"/>
      <c r="G237" s="103"/>
      <c r="H237" s="103"/>
    </row>
    <row r="238" spans="1:8" ht="14.25">
      <c r="A238" s="103"/>
      <c r="B238" s="103"/>
      <c r="C238" s="103"/>
      <c r="D238" s="103"/>
      <c r="E238" s="103"/>
      <c r="F238" s="103"/>
      <c r="G238" s="103"/>
      <c r="H238" s="103"/>
    </row>
    <row r="239" spans="1:8" ht="14.25">
      <c r="A239" s="103"/>
      <c r="B239" s="103"/>
      <c r="C239" s="103"/>
      <c r="D239" s="103"/>
      <c r="E239" s="103"/>
      <c r="F239" s="103"/>
      <c r="G239" s="103"/>
      <c r="H239" s="103"/>
    </row>
    <row r="240" spans="1:8" ht="14.25">
      <c r="A240" s="103"/>
      <c r="B240" s="103"/>
      <c r="C240" s="103"/>
      <c r="D240" s="103"/>
      <c r="E240" s="103"/>
      <c r="F240" s="103"/>
      <c r="G240" s="103"/>
      <c r="H240" s="103"/>
    </row>
    <row r="241" spans="1:8" ht="14.25">
      <c r="A241" s="103"/>
      <c r="B241" s="103"/>
      <c r="C241" s="103"/>
      <c r="D241" s="103"/>
      <c r="E241" s="103"/>
      <c r="F241" s="103"/>
      <c r="G241" s="103"/>
      <c r="H241" s="103"/>
    </row>
    <row r="242" spans="1:8" ht="14.25">
      <c r="A242" s="103"/>
      <c r="B242" s="103"/>
      <c r="C242" s="103"/>
      <c r="D242" s="103"/>
      <c r="E242" s="103"/>
      <c r="F242" s="103"/>
      <c r="G242" s="103"/>
      <c r="H242" s="103"/>
    </row>
    <row r="243" spans="1:8" ht="14.25">
      <c r="A243" s="103"/>
      <c r="B243" s="103"/>
      <c r="C243" s="103"/>
      <c r="D243" s="103"/>
      <c r="E243" s="103"/>
      <c r="F243" s="103"/>
      <c r="G243" s="103"/>
      <c r="H243" s="103"/>
    </row>
    <row r="244" spans="1:8" ht="14.25">
      <c r="A244" s="103"/>
      <c r="B244" s="103"/>
      <c r="C244" s="103"/>
      <c r="D244" s="103"/>
      <c r="E244" s="103"/>
      <c r="F244" s="103"/>
      <c r="G244" s="103"/>
      <c r="H244" s="103"/>
    </row>
    <row r="245" spans="1:8" ht="14.25">
      <c r="A245" s="103"/>
      <c r="B245" s="103"/>
      <c r="C245" s="103"/>
      <c r="D245" s="103"/>
      <c r="E245" s="103"/>
      <c r="F245" s="103"/>
      <c r="G245" s="103"/>
      <c r="H245" s="103"/>
    </row>
    <row r="246" spans="1:8" ht="14.25">
      <c r="A246" s="103"/>
      <c r="B246" s="103"/>
      <c r="C246" s="103"/>
      <c r="D246" s="103"/>
      <c r="E246" s="103"/>
      <c r="F246" s="103"/>
      <c r="G246" s="103"/>
      <c r="H246" s="103"/>
    </row>
    <row r="247" spans="1:8" ht="14.25">
      <c r="A247" s="103"/>
      <c r="B247" s="103"/>
      <c r="C247" s="103"/>
      <c r="D247" s="103"/>
      <c r="E247" s="103"/>
      <c r="F247" s="103"/>
      <c r="G247" s="103"/>
      <c r="H247" s="103"/>
    </row>
    <row r="248" spans="1:8" ht="14.25">
      <c r="A248" s="103"/>
      <c r="B248" s="103"/>
      <c r="C248" s="103"/>
      <c r="D248" s="103"/>
      <c r="E248" s="103"/>
      <c r="F248" s="103"/>
      <c r="G248" s="103"/>
      <c r="H248" s="103"/>
    </row>
    <row r="249" spans="1:8" ht="14.25">
      <c r="A249" s="103"/>
      <c r="B249" s="103"/>
      <c r="C249" s="103"/>
      <c r="D249" s="103"/>
      <c r="E249" s="103"/>
      <c r="F249" s="103"/>
      <c r="G249" s="103"/>
      <c r="H249" s="103"/>
    </row>
    <row r="250" spans="1:8" ht="14.25">
      <c r="A250" s="103"/>
      <c r="B250" s="103"/>
      <c r="C250" s="103"/>
      <c r="D250" s="103"/>
      <c r="E250" s="103"/>
      <c r="F250" s="103"/>
      <c r="G250" s="103"/>
      <c r="H250" s="103"/>
    </row>
    <row r="251" spans="1:8" ht="14.25">
      <c r="A251" s="103"/>
      <c r="B251" s="103"/>
      <c r="C251" s="103"/>
      <c r="D251" s="103"/>
      <c r="E251" s="103"/>
      <c r="F251" s="103"/>
      <c r="G251" s="103"/>
      <c r="H251" s="103"/>
    </row>
    <row r="252" spans="1:8" ht="14.25">
      <c r="A252" s="103"/>
      <c r="B252" s="103"/>
      <c r="C252" s="103"/>
      <c r="D252" s="103"/>
      <c r="E252" s="103"/>
      <c r="F252" s="103"/>
      <c r="G252" s="103"/>
      <c r="H252" s="103"/>
    </row>
    <row r="253" spans="1:8" ht="14.25">
      <c r="A253" s="103"/>
      <c r="B253" s="103"/>
      <c r="C253" s="103"/>
      <c r="D253" s="103"/>
      <c r="E253" s="103"/>
      <c r="F253" s="103"/>
      <c r="G253" s="103"/>
      <c r="H253" s="103"/>
    </row>
    <row r="254" spans="1:8" ht="14.25">
      <c r="A254" s="103"/>
      <c r="B254" s="103"/>
      <c r="C254" s="103"/>
      <c r="D254" s="103"/>
      <c r="E254" s="103"/>
      <c r="F254" s="103"/>
      <c r="G254" s="103"/>
      <c r="H254" s="103"/>
    </row>
    <row r="255" spans="1:8" ht="14.25">
      <c r="A255" s="103"/>
      <c r="B255" s="103"/>
      <c r="C255" s="103"/>
      <c r="D255" s="103"/>
      <c r="E255" s="103"/>
      <c r="F255" s="103"/>
      <c r="G255" s="103"/>
      <c r="H255" s="103"/>
    </row>
    <row r="256" spans="1:8" ht="14.25">
      <c r="A256" s="103"/>
      <c r="B256" s="103"/>
      <c r="C256" s="103"/>
      <c r="D256" s="103"/>
      <c r="E256" s="103"/>
      <c r="F256" s="103"/>
      <c r="G256" s="103"/>
      <c r="H256" s="103"/>
    </row>
    <row r="257" spans="1:8" ht="14.25">
      <c r="A257" s="103"/>
      <c r="B257" s="103"/>
      <c r="C257" s="103"/>
      <c r="D257" s="103"/>
      <c r="E257" s="103"/>
      <c r="F257" s="103"/>
      <c r="G257" s="103"/>
      <c r="H257" s="103"/>
    </row>
    <row r="258" spans="1:8" ht="14.25">
      <c r="A258" s="103"/>
      <c r="B258" s="103"/>
      <c r="C258" s="103"/>
      <c r="D258" s="103"/>
      <c r="E258" s="103"/>
      <c r="F258" s="103"/>
      <c r="G258" s="103"/>
      <c r="H258" s="103"/>
    </row>
    <row r="259" spans="1:8" ht="14.25">
      <c r="A259" s="103"/>
      <c r="B259" s="103"/>
      <c r="C259" s="103"/>
      <c r="D259" s="103"/>
      <c r="E259" s="103"/>
      <c r="F259" s="103"/>
      <c r="G259" s="103"/>
      <c r="H259" s="103"/>
    </row>
    <row r="260" spans="1:8" ht="14.25">
      <c r="A260" s="103"/>
      <c r="B260" s="103"/>
      <c r="C260" s="103"/>
      <c r="D260" s="103"/>
      <c r="E260" s="103"/>
      <c r="F260" s="103"/>
      <c r="G260" s="103"/>
      <c r="H260" s="103"/>
    </row>
    <row r="261" spans="1:8" ht="14.25">
      <c r="A261" s="103"/>
      <c r="B261" s="103"/>
      <c r="C261" s="103"/>
      <c r="D261" s="103"/>
      <c r="E261" s="103"/>
      <c r="F261" s="103"/>
      <c r="G261" s="103"/>
      <c r="H261" s="103"/>
    </row>
    <row r="262" spans="1:8" ht="14.25">
      <c r="A262" s="103"/>
      <c r="B262" s="103"/>
      <c r="C262" s="103"/>
      <c r="D262" s="103"/>
      <c r="E262" s="103"/>
      <c r="F262" s="103"/>
      <c r="G262" s="103"/>
      <c r="H262" s="103"/>
    </row>
    <row r="263" spans="1:8" ht="14.25">
      <c r="A263" s="103"/>
      <c r="B263" s="103"/>
      <c r="C263" s="103"/>
      <c r="D263" s="103"/>
      <c r="E263" s="103"/>
      <c r="F263" s="103"/>
      <c r="G263" s="103"/>
      <c r="H263" s="103"/>
    </row>
    <row r="264" spans="1:8" ht="14.25">
      <c r="A264" s="103"/>
      <c r="B264" s="103"/>
      <c r="C264" s="103"/>
      <c r="D264" s="103"/>
      <c r="E264" s="103"/>
      <c r="F264" s="103"/>
      <c r="G264" s="103"/>
      <c r="H264" s="103"/>
    </row>
    <row r="265" spans="1:8" ht="14.25">
      <c r="A265" s="103"/>
      <c r="B265" s="103"/>
      <c r="C265" s="103"/>
      <c r="D265" s="103"/>
      <c r="E265" s="103"/>
      <c r="F265" s="103"/>
      <c r="G265" s="103"/>
      <c r="H265" s="103"/>
    </row>
    <row r="266" spans="1:8" ht="14.25">
      <c r="A266" s="103"/>
      <c r="B266" s="103"/>
      <c r="C266" s="103"/>
      <c r="D266" s="103"/>
      <c r="E266" s="103"/>
      <c r="F266" s="103"/>
      <c r="G266" s="103"/>
      <c r="H266" s="103"/>
    </row>
    <row r="267" spans="1:8" ht="14.25">
      <c r="A267" s="103"/>
      <c r="B267" s="103"/>
      <c r="C267" s="103"/>
      <c r="D267" s="103"/>
      <c r="E267" s="103"/>
      <c r="F267" s="103"/>
      <c r="G267" s="103"/>
      <c r="H267" s="103"/>
    </row>
    <row r="268" spans="1:8" ht="14.25">
      <c r="A268" s="103"/>
      <c r="B268" s="103"/>
      <c r="C268" s="103"/>
      <c r="D268" s="103"/>
      <c r="E268" s="103"/>
      <c r="F268" s="103"/>
      <c r="G268" s="103"/>
      <c r="H268" s="103"/>
    </row>
    <row r="269" spans="1:8" ht="14.25">
      <c r="A269" s="103"/>
      <c r="B269" s="103"/>
      <c r="C269" s="103"/>
      <c r="D269" s="103"/>
      <c r="E269" s="103"/>
      <c r="F269" s="103"/>
      <c r="G269" s="103"/>
      <c r="H269" s="103"/>
    </row>
    <row r="270" spans="1:8" ht="14.25">
      <c r="A270" s="103"/>
      <c r="B270" s="103"/>
      <c r="C270" s="103"/>
      <c r="D270" s="103"/>
      <c r="E270" s="103"/>
      <c r="F270" s="103"/>
      <c r="G270" s="103"/>
      <c r="H270" s="103"/>
    </row>
    <row r="271" spans="1:8" ht="14.25">
      <c r="A271" s="103"/>
      <c r="B271" s="103"/>
      <c r="C271" s="103"/>
      <c r="D271" s="103"/>
      <c r="E271" s="103"/>
      <c r="F271" s="103"/>
      <c r="G271" s="103"/>
      <c r="H271" s="103"/>
    </row>
    <row r="272" spans="1:8" ht="14.25">
      <c r="A272" s="103"/>
      <c r="B272" s="103"/>
      <c r="C272" s="103"/>
      <c r="D272" s="103"/>
      <c r="E272" s="103"/>
      <c r="F272" s="103"/>
      <c r="G272" s="103"/>
      <c r="H272" s="103"/>
    </row>
    <row r="273" spans="1:8" ht="14.25">
      <c r="A273" s="103"/>
      <c r="B273" s="103"/>
      <c r="C273" s="103"/>
      <c r="D273" s="103"/>
      <c r="E273" s="103"/>
      <c r="F273" s="103"/>
      <c r="G273" s="103"/>
      <c r="H273" s="103"/>
    </row>
    <row r="274" spans="1:8" ht="14.25">
      <c r="A274" s="103"/>
      <c r="B274" s="103"/>
      <c r="C274" s="103"/>
      <c r="D274" s="103"/>
      <c r="E274" s="103"/>
      <c r="F274" s="103"/>
      <c r="G274" s="103"/>
      <c r="H274" s="103"/>
    </row>
  </sheetData>
  <printOptions/>
  <pageMargins left="0.75" right="0.75" top="1" bottom="1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12.8515625" style="0" bestFit="1" customWidth="1"/>
    <col min="3" max="3" width="16.28125" style="0" bestFit="1" customWidth="1"/>
    <col min="4" max="5" width="12.28125" style="0" bestFit="1" customWidth="1"/>
    <col min="6" max="6" width="16.421875" style="0" bestFit="1" customWidth="1"/>
  </cols>
  <sheetData>
    <row r="1" ht="12.75">
      <c r="B1" s="17"/>
    </row>
    <row r="3" spans="1:4" ht="23.25">
      <c r="A3" s="3" t="s">
        <v>55</v>
      </c>
      <c r="B3" s="3"/>
      <c r="C3" s="3"/>
      <c r="D3" s="3"/>
    </row>
    <row r="4" spans="1:4" ht="23.25">
      <c r="A4" s="3"/>
      <c r="B4" s="3"/>
      <c r="C4" s="3"/>
      <c r="D4" s="3"/>
    </row>
    <row r="5" spans="1:4" ht="24" thickBot="1">
      <c r="A5" s="3"/>
      <c r="B5" s="3"/>
      <c r="C5" s="3"/>
      <c r="D5" s="3"/>
    </row>
    <row r="6" spans="1:6" ht="12.75">
      <c r="A6" s="18"/>
      <c r="B6" s="19"/>
      <c r="C6" s="19"/>
      <c r="D6" s="19"/>
      <c r="E6" s="20"/>
      <c r="F6" s="21"/>
    </row>
    <row r="7" spans="1:6" ht="15.75">
      <c r="A7" s="6" t="s">
        <v>56</v>
      </c>
      <c r="B7" s="22" t="s">
        <v>88</v>
      </c>
      <c r="C7" s="22" t="s">
        <v>88</v>
      </c>
      <c r="D7" s="22" t="s">
        <v>81</v>
      </c>
      <c r="E7" s="23" t="s">
        <v>81</v>
      </c>
      <c r="F7" s="24" t="s">
        <v>48</v>
      </c>
    </row>
    <row r="8" spans="1:6" ht="18.75" thickBot="1">
      <c r="A8" s="9"/>
      <c r="B8" s="25" t="s">
        <v>82</v>
      </c>
      <c r="C8" s="25" t="s">
        <v>84</v>
      </c>
      <c r="D8" s="25"/>
      <c r="E8" s="26" t="s">
        <v>84</v>
      </c>
      <c r="F8" s="27" t="s">
        <v>84</v>
      </c>
    </row>
    <row r="9" spans="1:6" ht="18.75" thickBot="1">
      <c r="A9" s="12">
        <v>8</v>
      </c>
      <c r="B9" s="16">
        <v>194.38</v>
      </c>
      <c r="C9" s="16">
        <v>2332.56</v>
      </c>
      <c r="D9" s="16">
        <v>194.38</v>
      </c>
      <c r="E9" s="28">
        <v>388.76</v>
      </c>
      <c r="F9" s="28">
        <v>2721.32</v>
      </c>
    </row>
    <row r="10" spans="1:6" ht="18.75" thickBot="1">
      <c r="A10" s="12">
        <v>9</v>
      </c>
      <c r="B10" s="16">
        <v>205.73</v>
      </c>
      <c r="C10" s="16">
        <v>2468.76</v>
      </c>
      <c r="D10" s="16">
        <v>205.73</v>
      </c>
      <c r="E10" s="28">
        <v>411.46</v>
      </c>
      <c r="F10" s="28">
        <v>2880.22</v>
      </c>
    </row>
    <row r="11" spans="1:6" ht="18.75" thickBot="1">
      <c r="A11" s="12">
        <v>10</v>
      </c>
      <c r="B11" s="16">
        <v>217.05</v>
      </c>
      <c r="C11" s="16">
        <v>2604.6</v>
      </c>
      <c r="D11" s="16">
        <v>217.05</v>
      </c>
      <c r="E11" s="28">
        <v>434.1</v>
      </c>
      <c r="F11" s="28">
        <v>3038.7</v>
      </c>
    </row>
    <row r="12" spans="1:6" ht="18.75" thickBot="1">
      <c r="A12" s="12">
        <v>11</v>
      </c>
      <c r="B12" s="16">
        <v>239.68</v>
      </c>
      <c r="C12" s="16">
        <v>2876.16</v>
      </c>
      <c r="D12" s="16">
        <v>239.68</v>
      </c>
      <c r="E12" s="28">
        <v>479.36</v>
      </c>
      <c r="F12" s="28">
        <v>3355.52</v>
      </c>
    </row>
    <row r="13" spans="1:6" ht="18.75" thickBot="1">
      <c r="A13" s="12">
        <v>12</v>
      </c>
      <c r="B13" s="16">
        <v>262.32</v>
      </c>
      <c r="C13" s="16">
        <v>3147.84</v>
      </c>
      <c r="D13" s="16">
        <v>262.32</v>
      </c>
      <c r="E13" s="28">
        <v>524.64</v>
      </c>
      <c r="F13" s="28">
        <v>3672.48</v>
      </c>
    </row>
    <row r="14" spans="1:6" ht="18.75" thickBot="1">
      <c r="A14" s="12">
        <v>13</v>
      </c>
      <c r="B14" s="16">
        <v>284.98</v>
      </c>
      <c r="C14" s="16">
        <v>3419.76</v>
      </c>
      <c r="D14" s="16">
        <v>284.98</v>
      </c>
      <c r="E14" s="28">
        <v>569.96</v>
      </c>
      <c r="F14" s="28">
        <v>3989.72</v>
      </c>
    </row>
    <row r="15" spans="1:6" ht="18.75" thickBot="1">
      <c r="A15" s="12">
        <v>14</v>
      </c>
      <c r="B15" s="16">
        <v>307.65</v>
      </c>
      <c r="C15" s="16">
        <v>3691.8</v>
      </c>
      <c r="D15" s="16">
        <v>307.65</v>
      </c>
      <c r="E15" s="28">
        <v>615.3</v>
      </c>
      <c r="F15" s="28">
        <v>4307.1</v>
      </c>
    </row>
    <row r="16" spans="1:6" ht="18.75" thickBot="1">
      <c r="A16" s="12">
        <v>15</v>
      </c>
      <c r="B16" s="16">
        <v>330.28</v>
      </c>
      <c r="C16" s="16">
        <v>3963.36</v>
      </c>
      <c r="D16" s="16">
        <v>330.28</v>
      </c>
      <c r="E16" s="28">
        <v>660.56</v>
      </c>
      <c r="F16" s="28">
        <v>4623.92</v>
      </c>
    </row>
    <row r="17" spans="1:6" ht="18.75" thickBot="1">
      <c r="A17" s="12">
        <v>16</v>
      </c>
      <c r="B17" s="16">
        <v>352.96</v>
      </c>
      <c r="C17" s="16">
        <v>4235.52</v>
      </c>
      <c r="D17" s="16">
        <v>352.96</v>
      </c>
      <c r="E17" s="28">
        <v>705.92</v>
      </c>
      <c r="F17" s="28">
        <v>4941.44</v>
      </c>
    </row>
    <row r="18" spans="1:6" ht="18.75" thickBot="1">
      <c r="A18" s="12">
        <v>17</v>
      </c>
      <c r="B18" s="16">
        <v>375.55</v>
      </c>
      <c r="C18" s="16">
        <v>4506.6</v>
      </c>
      <c r="D18" s="16">
        <v>375.55</v>
      </c>
      <c r="E18" s="28">
        <v>751.1</v>
      </c>
      <c r="F18" s="28">
        <v>5257.7</v>
      </c>
    </row>
    <row r="19" spans="1:6" ht="18.75" thickBot="1">
      <c r="A19" s="12">
        <v>18</v>
      </c>
      <c r="B19" s="16">
        <v>398.21</v>
      </c>
      <c r="C19" s="16">
        <v>4778.52</v>
      </c>
      <c r="D19" s="16">
        <v>398.21</v>
      </c>
      <c r="E19" s="28">
        <v>796.42</v>
      </c>
      <c r="F19" s="28">
        <v>5574.94</v>
      </c>
    </row>
    <row r="20" spans="1:6" ht="18.75" thickBot="1">
      <c r="A20" s="12">
        <v>19</v>
      </c>
      <c r="B20" s="16">
        <v>420.88</v>
      </c>
      <c r="C20" s="16">
        <v>5050.56</v>
      </c>
      <c r="D20" s="16">
        <v>420.88</v>
      </c>
      <c r="E20" s="28">
        <v>841.76</v>
      </c>
      <c r="F20" s="28">
        <v>5892.32</v>
      </c>
    </row>
    <row r="21" spans="1:6" ht="18.75" thickBot="1">
      <c r="A21" s="12">
        <v>20</v>
      </c>
      <c r="B21" s="16">
        <v>443.52</v>
      </c>
      <c r="C21" s="16">
        <v>5322.24</v>
      </c>
      <c r="D21" s="16">
        <v>443.52</v>
      </c>
      <c r="E21" s="28">
        <v>887.04</v>
      </c>
      <c r="F21" s="28">
        <v>6209.28</v>
      </c>
    </row>
    <row r="22" spans="1:6" ht="18.75" thickBot="1">
      <c r="A22" s="12">
        <v>21</v>
      </c>
      <c r="B22" s="16">
        <v>477.46</v>
      </c>
      <c r="C22" s="16">
        <v>5729.52</v>
      </c>
      <c r="D22" s="16">
        <v>477.46</v>
      </c>
      <c r="E22" s="28">
        <v>954.92</v>
      </c>
      <c r="F22" s="28">
        <v>6684.44</v>
      </c>
    </row>
    <row r="23" spans="1:6" ht="18.75" thickBot="1">
      <c r="A23" s="12">
        <v>22</v>
      </c>
      <c r="B23" s="16">
        <v>514.27</v>
      </c>
      <c r="C23" s="16">
        <v>6171.24</v>
      </c>
      <c r="D23" s="16">
        <v>514.27</v>
      </c>
      <c r="E23" s="28">
        <v>1028.54</v>
      </c>
      <c r="F23" s="28">
        <v>7199.78</v>
      </c>
    </row>
    <row r="24" spans="1:6" ht="18.75" thickBot="1">
      <c r="A24" s="12">
        <v>23</v>
      </c>
      <c r="B24" s="16">
        <v>551.15</v>
      </c>
      <c r="C24" s="16">
        <v>6613.8</v>
      </c>
      <c r="D24" s="16">
        <v>551.15</v>
      </c>
      <c r="E24" s="28">
        <v>1102.3</v>
      </c>
      <c r="F24" s="28">
        <v>7716.1</v>
      </c>
    </row>
    <row r="25" spans="1:6" ht="18.75" thickBot="1">
      <c r="A25" s="12">
        <v>24</v>
      </c>
      <c r="B25" s="16">
        <v>588</v>
      </c>
      <c r="C25" s="16">
        <v>7056</v>
      </c>
      <c r="D25" s="16">
        <v>588</v>
      </c>
      <c r="E25" s="28">
        <v>1176</v>
      </c>
      <c r="F25" s="28">
        <v>8232</v>
      </c>
    </row>
    <row r="26" spans="1:6" ht="18.75" thickBot="1">
      <c r="A26" s="12">
        <v>25</v>
      </c>
      <c r="B26" s="16">
        <v>624.86</v>
      </c>
      <c r="C26" s="16">
        <v>7498.32</v>
      </c>
      <c r="D26" s="16">
        <v>624.86</v>
      </c>
      <c r="E26" s="28">
        <v>1249.72</v>
      </c>
      <c r="F26" s="28">
        <v>8748.04</v>
      </c>
    </row>
    <row r="27" spans="1:6" ht="18.75" thickBot="1">
      <c r="A27" s="12">
        <v>26</v>
      </c>
      <c r="B27" s="16">
        <v>704.28</v>
      </c>
      <c r="C27" s="16">
        <v>8451.36</v>
      </c>
      <c r="D27" s="16">
        <v>704.28</v>
      </c>
      <c r="E27" s="28">
        <v>1408.56</v>
      </c>
      <c r="F27" s="28">
        <v>9859.92</v>
      </c>
    </row>
    <row r="28" spans="1:6" ht="18.75" thickBot="1">
      <c r="A28" s="12">
        <v>27</v>
      </c>
      <c r="B28" s="16">
        <v>802.78</v>
      </c>
      <c r="C28" s="16">
        <v>9633.36</v>
      </c>
      <c r="D28" s="16">
        <v>802.78</v>
      </c>
      <c r="E28" s="28">
        <v>1605.56</v>
      </c>
      <c r="F28" s="28">
        <v>11238.92</v>
      </c>
    </row>
    <row r="29" spans="1:6" ht="18.75" thickBot="1">
      <c r="A29" s="12">
        <v>28</v>
      </c>
      <c r="B29" s="16">
        <v>839.65</v>
      </c>
      <c r="C29" s="16">
        <v>10075.8</v>
      </c>
      <c r="D29" s="16">
        <v>839.65</v>
      </c>
      <c r="E29" s="28">
        <v>1679.3</v>
      </c>
      <c r="F29" s="28">
        <v>11755.1</v>
      </c>
    </row>
    <row r="30" spans="1:6" ht="18.75" thickBot="1">
      <c r="A30" s="12">
        <v>29</v>
      </c>
      <c r="B30" s="16">
        <v>876.5</v>
      </c>
      <c r="C30" s="16">
        <v>10518</v>
      </c>
      <c r="D30" s="16">
        <v>876.5</v>
      </c>
      <c r="E30" s="28">
        <v>1753</v>
      </c>
      <c r="F30" s="28">
        <v>12271</v>
      </c>
    </row>
    <row r="31" spans="1:6" ht="18.75" thickBot="1">
      <c r="A31" s="12">
        <v>30</v>
      </c>
      <c r="B31" s="16">
        <v>977.18</v>
      </c>
      <c r="C31" s="16">
        <v>11726.16</v>
      </c>
      <c r="D31" s="16">
        <v>977.18</v>
      </c>
      <c r="E31" s="28">
        <v>1954.36</v>
      </c>
      <c r="F31" s="28">
        <v>13680.52</v>
      </c>
    </row>
  </sheetData>
  <printOptions/>
  <pageMargins left="0.75" right="0.75" top="1" bottom="1" header="0" footer="0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7.8515625" style="0" bestFit="1" customWidth="1"/>
    <col min="2" max="2" width="12.8515625" style="0" bestFit="1" customWidth="1"/>
    <col min="3" max="3" width="13.7109375" style="0" bestFit="1" customWidth="1"/>
    <col min="4" max="4" width="11.8515625" style="0" bestFit="1" customWidth="1"/>
    <col min="5" max="5" width="12.28125" style="0" bestFit="1" customWidth="1"/>
    <col min="6" max="6" width="16.421875" style="0" bestFit="1" customWidth="1"/>
  </cols>
  <sheetData>
    <row r="2" spans="1:6" ht="23.25">
      <c r="A2" s="3" t="s">
        <v>57</v>
      </c>
      <c r="B2" s="3"/>
      <c r="C2" s="3"/>
      <c r="D2" s="3"/>
      <c r="E2" s="3"/>
      <c r="F2" s="3"/>
    </row>
    <row r="3" spans="1:6" ht="23.25">
      <c r="A3" s="3"/>
      <c r="B3" s="3"/>
      <c r="C3" s="3"/>
      <c r="D3" s="3"/>
      <c r="E3" s="3"/>
      <c r="F3" s="3"/>
    </row>
    <row r="4" spans="1:6" ht="24" thickBot="1">
      <c r="A4" s="3"/>
      <c r="B4" s="3"/>
      <c r="C4" s="3"/>
      <c r="D4" s="3"/>
      <c r="E4" s="3"/>
      <c r="F4" s="3"/>
    </row>
    <row r="5" spans="1:6" ht="15.75">
      <c r="A5" s="4"/>
      <c r="B5" s="1" t="s">
        <v>58</v>
      </c>
      <c r="C5" s="1" t="s">
        <v>58</v>
      </c>
      <c r="D5" s="1"/>
      <c r="E5" s="5" t="s">
        <v>81</v>
      </c>
      <c r="F5" s="2" t="s">
        <v>48</v>
      </c>
    </row>
    <row r="6" spans="1:6" ht="15.75">
      <c r="A6" s="6" t="s">
        <v>58</v>
      </c>
      <c r="B6" s="7" t="s">
        <v>82</v>
      </c>
      <c r="C6" s="7" t="s">
        <v>84</v>
      </c>
      <c r="D6" s="7" t="s">
        <v>81</v>
      </c>
      <c r="E6" s="7" t="s">
        <v>84</v>
      </c>
      <c r="F6" s="8" t="s">
        <v>84</v>
      </c>
    </row>
    <row r="7" spans="1:6" ht="18.75" thickBot="1">
      <c r="A7" s="9"/>
      <c r="B7" s="10"/>
      <c r="C7" s="10"/>
      <c r="D7" s="10"/>
      <c r="E7" s="10"/>
      <c r="F7" s="11"/>
    </row>
    <row r="8" spans="1:6" ht="18.75" thickBot="1">
      <c r="A8" s="12" t="s">
        <v>59</v>
      </c>
      <c r="B8" s="13">
        <v>244.06105263157895</v>
      </c>
      <c r="C8" s="14">
        <v>2928.7326315789473</v>
      </c>
      <c r="D8" s="15">
        <v>81.36</v>
      </c>
      <c r="E8" s="15">
        <v>162.70736842105262</v>
      </c>
      <c r="F8" s="16">
        <v>3091.44</v>
      </c>
    </row>
    <row r="9" spans="1:6" ht="18.75" thickBot="1">
      <c r="A9" s="12" t="s">
        <v>60</v>
      </c>
      <c r="B9" s="13">
        <v>255.18</v>
      </c>
      <c r="C9" s="14">
        <v>3062.16</v>
      </c>
      <c r="D9" s="15">
        <v>85.06</v>
      </c>
      <c r="E9" s="15">
        <v>170.12</v>
      </c>
      <c r="F9" s="16">
        <v>3232.28</v>
      </c>
    </row>
    <row r="10" spans="1:6" ht="18.75" thickBot="1">
      <c r="A10" s="12" t="s">
        <v>61</v>
      </c>
      <c r="B10" s="13">
        <v>262.23</v>
      </c>
      <c r="C10" s="14">
        <v>3146.76</v>
      </c>
      <c r="D10" s="15">
        <v>87.41</v>
      </c>
      <c r="E10" s="15">
        <v>174.82</v>
      </c>
      <c r="F10" s="16">
        <v>3321.58</v>
      </c>
    </row>
    <row r="11" spans="1:6" ht="18.75" thickBot="1">
      <c r="A11" s="12" t="s">
        <v>62</v>
      </c>
      <c r="B11" s="13">
        <v>281.591052631579</v>
      </c>
      <c r="C11" s="14">
        <v>3379.0926315789475</v>
      </c>
      <c r="D11" s="15">
        <v>93.87</v>
      </c>
      <c r="E11" s="15">
        <v>187.72736842105266</v>
      </c>
      <c r="F11" s="16">
        <v>3566.82</v>
      </c>
    </row>
    <row r="12" spans="1:6" ht="18.75" thickBot="1">
      <c r="A12" s="12" t="s">
        <v>63</v>
      </c>
      <c r="B12" s="13">
        <v>301.211052631579</v>
      </c>
      <c r="C12" s="14">
        <v>3614.532631578948</v>
      </c>
      <c r="D12" s="15">
        <v>100.41</v>
      </c>
      <c r="E12" s="15">
        <v>200.80736842105264</v>
      </c>
      <c r="F12" s="16">
        <v>3815.34</v>
      </c>
    </row>
    <row r="13" spans="1:6" ht="18.75" thickBot="1">
      <c r="A13" s="12" t="s">
        <v>64</v>
      </c>
      <c r="B13" s="13">
        <v>313.45105263157893</v>
      </c>
      <c r="C13" s="14">
        <v>3761.412631578947</v>
      </c>
      <c r="D13" s="15">
        <v>104.49</v>
      </c>
      <c r="E13" s="15">
        <v>208.9673684210526</v>
      </c>
      <c r="F13" s="16">
        <v>3970.38</v>
      </c>
    </row>
    <row r="14" spans="1:6" ht="18.75" thickBot="1">
      <c r="A14" s="12" t="s">
        <v>39</v>
      </c>
      <c r="B14" s="13">
        <v>320.6210526315789</v>
      </c>
      <c r="C14" s="14">
        <v>3847.4526315789467</v>
      </c>
      <c r="D14" s="15">
        <v>106.88</v>
      </c>
      <c r="E14" s="15">
        <v>213.74736842105258</v>
      </c>
      <c r="F14" s="16">
        <v>4061.2</v>
      </c>
    </row>
    <row r="15" spans="1:6" ht="18.75" thickBot="1">
      <c r="A15" s="12" t="s">
        <v>65</v>
      </c>
      <c r="B15" s="13">
        <v>328.92</v>
      </c>
      <c r="C15" s="14">
        <v>3947.04</v>
      </c>
      <c r="D15" s="15">
        <v>109.64</v>
      </c>
      <c r="E15" s="15">
        <v>219.28</v>
      </c>
      <c r="F15" s="16">
        <v>4166.32</v>
      </c>
    </row>
    <row r="16" spans="1:6" ht="18.75" thickBot="1">
      <c r="A16" s="12" t="s">
        <v>66</v>
      </c>
      <c r="B16" s="13">
        <v>337.62</v>
      </c>
      <c r="C16" s="14">
        <v>4051.44</v>
      </c>
      <c r="D16" s="15">
        <v>112.54</v>
      </c>
      <c r="E16" s="15">
        <v>225.08</v>
      </c>
      <c r="F16" s="16">
        <v>4276.52</v>
      </c>
    </row>
    <row r="17" spans="1:6" ht="18.75" thickBot="1">
      <c r="A17" s="12" t="s">
        <v>44</v>
      </c>
      <c r="B17" s="13">
        <v>351.94105263157894</v>
      </c>
      <c r="C17" s="14">
        <v>4223.292631578947</v>
      </c>
      <c r="D17" s="15">
        <v>117.32</v>
      </c>
      <c r="E17" s="15">
        <v>234.62736842105264</v>
      </c>
      <c r="F17" s="16">
        <v>4457.92</v>
      </c>
    </row>
    <row r="18" spans="1:6" ht="18.75" thickBot="1">
      <c r="A18" s="12" t="s">
        <v>40</v>
      </c>
      <c r="B18" s="13">
        <v>371.68105263157895</v>
      </c>
      <c r="C18" s="14">
        <v>4460.172631578947</v>
      </c>
      <c r="D18" s="15">
        <v>123.9</v>
      </c>
      <c r="E18" s="15">
        <v>247.78736842105263</v>
      </c>
      <c r="F18" s="16">
        <v>4707.96</v>
      </c>
    </row>
    <row r="19" spans="1:6" ht="18.75" thickBot="1">
      <c r="A19" s="12" t="s">
        <v>32</v>
      </c>
      <c r="B19" s="13">
        <v>386.8105263157895</v>
      </c>
      <c r="C19" s="14">
        <v>4641.726315789474</v>
      </c>
      <c r="D19" s="15">
        <v>128.94</v>
      </c>
      <c r="E19" s="15">
        <v>257.87368421052633</v>
      </c>
      <c r="F19" s="16">
        <v>4899.6</v>
      </c>
    </row>
    <row r="20" spans="1:6" ht="18.75" thickBot="1">
      <c r="A20" s="12" t="s">
        <v>38</v>
      </c>
      <c r="B20" s="13">
        <v>396.70105263157893</v>
      </c>
      <c r="C20" s="14">
        <v>4760.412631578947</v>
      </c>
      <c r="D20" s="15">
        <v>132.24</v>
      </c>
      <c r="E20" s="15">
        <v>264.46736842105264</v>
      </c>
      <c r="F20" s="16">
        <v>5024.88</v>
      </c>
    </row>
    <row r="21" spans="1:6" ht="18.75" thickBot="1">
      <c r="A21" s="12" t="s">
        <v>67</v>
      </c>
      <c r="B21" s="13">
        <v>404.79</v>
      </c>
      <c r="C21" s="14">
        <v>4857.366315789473</v>
      </c>
      <c r="D21" s="15">
        <v>134.93</v>
      </c>
      <c r="E21" s="15">
        <v>269.8536842105263</v>
      </c>
      <c r="F21" s="16">
        <v>5127.22</v>
      </c>
    </row>
    <row r="22" spans="1:6" ht="18.75" thickBot="1">
      <c r="A22" s="12" t="s">
        <v>31</v>
      </c>
      <c r="B22" s="13">
        <v>421.10052631578947</v>
      </c>
      <c r="C22" s="14">
        <v>5053.206315789474</v>
      </c>
      <c r="D22" s="15">
        <v>140.37</v>
      </c>
      <c r="E22" s="15">
        <v>280.7336842105263</v>
      </c>
      <c r="F22" s="16">
        <v>5333.94</v>
      </c>
    </row>
    <row r="23" spans="1:6" ht="18.75" thickBot="1">
      <c r="A23" s="12" t="s">
        <v>26</v>
      </c>
      <c r="B23" s="13">
        <v>432.5510526315789</v>
      </c>
      <c r="C23" s="14">
        <v>5190.612631578947</v>
      </c>
      <c r="D23" s="15">
        <v>144.19</v>
      </c>
      <c r="E23" s="15">
        <v>288.3673684210526</v>
      </c>
      <c r="F23" s="16">
        <v>5478.98</v>
      </c>
    </row>
    <row r="24" spans="1:6" ht="18.75" thickBot="1">
      <c r="A24" s="12" t="s">
        <v>37</v>
      </c>
      <c r="B24" s="13">
        <v>442.26</v>
      </c>
      <c r="C24" s="14">
        <v>5307.12</v>
      </c>
      <c r="D24" s="15">
        <v>147.42</v>
      </c>
      <c r="E24" s="15">
        <v>294.84</v>
      </c>
      <c r="F24" s="16">
        <v>5601.96</v>
      </c>
    </row>
    <row r="25" spans="1:6" ht="18.75" thickBot="1">
      <c r="A25" s="12" t="s">
        <v>68</v>
      </c>
      <c r="B25" s="13">
        <v>458.17105263157896</v>
      </c>
      <c r="C25" s="14">
        <v>5498.0526315789475</v>
      </c>
      <c r="D25" s="15">
        <v>152.73</v>
      </c>
      <c r="E25" s="15">
        <v>305.44736842105266</v>
      </c>
      <c r="F25" s="16">
        <v>5803.5</v>
      </c>
    </row>
    <row r="26" spans="1:6" ht="18.75" thickBot="1">
      <c r="A26" s="12" t="s">
        <v>43</v>
      </c>
      <c r="B26" s="13">
        <v>465.35052631578947</v>
      </c>
      <c r="C26" s="14">
        <v>5584.206315789474</v>
      </c>
      <c r="D26" s="15">
        <v>155.12</v>
      </c>
      <c r="E26" s="15">
        <v>310.2336842105263</v>
      </c>
      <c r="F26" s="16">
        <v>5894.44</v>
      </c>
    </row>
    <row r="27" spans="1:6" ht="18.75" thickBot="1">
      <c r="A27" s="12" t="s">
        <v>25</v>
      </c>
      <c r="B27" s="13">
        <v>480.75</v>
      </c>
      <c r="C27" s="14">
        <v>5769</v>
      </c>
      <c r="D27" s="15">
        <v>160.25</v>
      </c>
      <c r="E27" s="15">
        <v>320.5</v>
      </c>
      <c r="F27" s="16">
        <v>6089.5</v>
      </c>
    </row>
    <row r="28" spans="1:6" ht="18.75" thickBot="1">
      <c r="A28" s="12" t="s">
        <v>34</v>
      </c>
      <c r="B28" s="13">
        <v>500.61</v>
      </c>
      <c r="C28" s="14">
        <v>6007.206315789474</v>
      </c>
      <c r="D28" s="15">
        <v>166.87</v>
      </c>
      <c r="E28" s="15">
        <v>333.7336842105263</v>
      </c>
      <c r="F28" s="16">
        <v>6340.94</v>
      </c>
    </row>
    <row r="29" spans="1:6" ht="18.75" thickBot="1">
      <c r="A29" s="12" t="s">
        <v>36</v>
      </c>
      <c r="B29" s="13">
        <v>513.7</v>
      </c>
      <c r="C29" s="14">
        <v>6164.28</v>
      </c>
      <c r="D29" s="15">
        <v>171.24</v>
      </c>
      <c r="E29" s="15">
        <v>342.46</v>
      </c>
      <c r="F29" s="16">
        <v>6506.74</v>
      </c>
    </row>
    <row r="30" spans="1:6" ht="18.75" thickBot="1">
      <c r="A30" s="12" t="s">
        <v>30</v>
      </c>
      <c r="B30" s="13">
        <v>527.91</v>
      </c>
      <c r="C30" s="14">
        <v>6334.806315789474</v>
      </c>
      <c r="D30" s="15">
        <v>175.97</v>
      </c>
      <c r="E30" s="15">
        <v>351.93368421052634</v>
      </c>
      <c r="F30" s="16">
        <v>6686.74</v>
      </c>
    </row>
    <row r="31" spans="1:6" ht="18.75" thickBot="1">
      <c r="A31" s="12" t="s">
        <v>69</v>
      </c>
      <c r="B31" s="13">
        <v>539.3810526315789</v>
      </c>
      <c r="C31" s="14">
        <v>6472.572631578947</v>
      </c>
      <c r="D31" s="15">
        <v>179.8</v>
      </c>
      <c r="E31" s="15">
        <v>359.5873684210526</v>
      </c>
      <c r="F31" s="16">
        <v>6832.16</v>
      </c>
    </row>
    <row r="32" spans="1:6" ht="18.75" thickBot="1">
      <c r="A32" s="12" t="s">
        <v>70</v>
      </c>
      <c r="B32" s="13">
        <v>550.05</v>
      </c>
      <c r="C32" s="14">
        <v>6600.6</v>
      </c>
      <c r="D32" s="15">
        <v>183.35</v>
      </c>
      <c r="E32" s="15">
        <v>366.7</v>
      </c>
      <c r="F32" s="16">
        <v>6967.3</v>
      </c>
    </row>
    <row r="33" spans="1:6" ht="18.75" thickBot="1">
      <c r="A33" s="12" t="s">
        <v>22</v>
      </c>
      <c r="B33" s="13">
        <v>565.9705263157895</v>
      </c>
      <c r="C33" s="14">
        <v>6791.646315789474</v>
      </c>
      <c r="D33" s="15">
        <v>188.66</v>
      </c>
      <c r="E33" s="15">
        <v>377.31368421052633</v>
      </c>
      <c r="F33" s="16">
        <v>7168.96</v>
      </c>
    </row>
    <row r="34" spans="1:6" ht="18.75" thickBot="1">
      <c r="A34" s="12" t="s">
        <v>24</v>
      </c>
      <c r="B34" s="13">
        <v>573.4705263157895</v>
      </c>
      <c r="C34" s="14">
        <v>6881.646315789474</v>
      </c>
      <c r="D34" s="15">
        <v>191.16</v>
      </c>
      <c r="E34" s="15">
        <v>382.31368421052633</v>
      </c>
      <c r="F34" s="16">
        <v>7263.96</v>
      </c>
    </row>
    <row r="35" spans="1:6" ht="18.75" thickBot="1">
      <c r="A35" s="12" t="s">
        <v>29</v>
      </c>
      <c r="B35" s="13">
        <v>580.9910526315789</v>
      </c>
      <c r="C35" s="14">
        <v>6971.892631578947</v>
      </c>
      <c r="D35" s="15">
        <v>193.67</v>
      </c>
      <c r="E35" s="15">
        <v>387.3273684210526</v>
      </c>
      <c r="F35" s="16">
        <v>7359.22</v>
      </c>
    </row>
    <row r="36" spans="1:6" ht="18.75" thickBot="1">
      <c r="A36" s="12" t="s">
        <v>71</v>
      </c>
      <c r="B36" s="13">
        <v>595.4510526315789</v>
      </c>
      <c r="C36" s="14">
        <v>7145.412631578947</v>
      </c>
      <c r="D36" s="15">
        <v>198.49</v>
      </c>
      <c r="E36" s="15">
        <v>396.96736842105264</v>
      </c>
      <c r="F36" s="16">
        <v>7542.38</v>
      </c>
    </row>
    <row r="37" spans="1:6" ht="18.75" thickBot="1">
      <c r="A37" s="12" t="s">
        <v>23</v>
      </c>
      <c r="B37" s="13">
        <v>615.5305263157894</v>
      </c>
      <c r="C37" s="14">
        <v>7386.366315789473</v>
      </c>
      <c r="D37" s="15">
        <v>205.18</v>
      </c>
      <c r="E37" s="15">
        <v>410.3536842105263</v>
      </c>
      <c r="F37" s="16">
        <v>7796.72</v>
      </c>
    </row>
    <row r="38" spans="1:6" ht="18.75" thickBot="1">
      <c r="A38" s="12" t="s">
        <v>72</v>
      </c>
      <c r="B38" s="13">
        <v>641.9810526315789</v>
      </c>
      <c r="C38" s="14">
        <v>7703.772631578947</v>
      </c>
      <c r="D38" s="15">
        <v>214</v>
      </c>
      <c r="E38" s="15">
        <v>427.9873684210526</v>
      </c>
      <c r="F38" s="16">
        <v>8131.76</v>
      </c>
    </row>
    <row r="39" spans="1:6" ht="18.75" thickBot="1">
      <c r="A39" s="12" t="s">
        <v>21</v>
      </c>
      <c r="B39" s="13">
        <v>661.7005263157895</v>
      </c>
      <c r="C39" s="14">
        <v>7940.406315789474</v>
      </c>
      <c r="D39" s="15">
        <v>220.57</v>
      </c>
      <c r="E39" s="15">
        <v>441.1336842105263</v>
      </c>
      <c r="F39" s="16">
        <v>8381.54</v>
      </c>
    </row>
    <row r="40" spans="1:6" ht="18.75" thickBot="1">
      <c r="A40" s="12" t="s">
        <v>20</v>
      </c>
      <c r="B40" s="13">
        <v>674.5405263157895</v>
      </c>
      <c r="C40" s="14">
        <v>8094.486315789474</v>
      </c>
      <c r="D40" s="15">
        <v>224.85</v>
      </c>
      <c r="E40" s="15">
        <v>449.6936842105263</v>
      </c>
      <c r="F40" s="16">
        <v>8544.18</v>
      </c>
    </row>
    <row r="41" spans="1:6" ht="18.75" thickBot="1">
      <c r="A41" s="12" t="s">
        <v>73</v>
      </c>
      <c r="B41" s="13">
        <v>688.35</v>
      </c>
      <c r="C41" s="14">
        <v>8260.2</v>
      </c>
      <c r="D41" s="15">
        <v>229.45</v>
      </c>
      <c r="E41" s="15">
        <v>458.9</v>
      </c>
      <c r="F41" s="16">
        <v>8719.1</v>
      </c>
    </row>
    <row r="42" spans="1:6" ht="18.75" thickBot="1">
      <c r="A42" s="12" t="s">
        <v>18</v>
      </c>
      <c r="B42" s="13">
        <v>726.2005263157895</v>
      </c>
      <c r="C42" s="14">
        <v>8714.406315789474</v>
      </c>
      <c r="D42" s="15">
        <v>242.07</v>
      </c>
      <c r="E42" s="15">
        <v>484.1336842105263</v>
      </c>
      <c r="F42" s="16">
        <v>9198.54</v>
      </c>
    </row>
    <row r="43" spans="1:6" ht="18.75" thickBot="1">
      <c r="A43" s="12" t="s">
        <v>74</v>
      </c>
      <c r="B43" s="13">
        <v>790.9705263157894</v>
      </c>
      <c r="C43" s="14">
        <v>9491.646315789472</v>
      </c>
      <c r="D43" s="15">
        <v>263.66</v>
      </c>
      <c r="E43" s="15">
        <v>527.3136842105263</v>
      </c>
      <c r="F43" s="16">
        <v>10018.96</v>
      </c>
    </row>
    <row r="44" spans="1:6" ht="18.75" thickBot="1">
      <c r="A44" s="12" t="s">
        <v>75</v>
      </c>
      <c r="B44" s="13">
        <v>821.17</v>
      </c>
      <c r="C44" s="14">
        <v>9853.92</v>
      </c>
      <c r="D44" s="15">
        <v>273.73</v>
      </c>
      <c r="E44" s="15">
        <v>547.44</v>
      </c>
      <c r="F44" s="16">
        <v>10401.36</v>
      </c>
    </row>
    <row r="45" spans="1:6" ht="18.75" thickBot="1">
      <c r="A45" s="12" t="s">
        <v>76</v>
      </c>
      <c r="B45" s="13">
        <v>850.4305263157895</v>
      </c>
      <c r="C45" s="14">
        <v>10205.166315789475</v>
      </c>
      <c r="D45" s="15">
        <v>283.48</v>
      </c>
      <c r="E45" s="15">
        <v>566.9536842105264</v>
      </c>
      <c r="F45" s="16">
        <v>10772.12</v>
      </c>
    </row>
    <row r="46" spans="1:6" ht="18.75" thickBot="1">
      <c r="A46" s="12" t="s">
        <v>77</v>
      </c>
      <c r="B46" s="13">
        <v>888.1405263157895</v>
      </c>
      <c r="C46" s="14">
        <v>10657.686315789475</v>
      </c>
      <c r="D46" s="15">
        <v>296.05</v>
      </c>
      <c r="E46" s="15">
        <v>592.0936842105264</v>
      </c>
      <c r="F46" s="16">
        <v>11249.78</v>
      </c>
    </row>
    <row r="47" spans="1:6" ht="18.75" thickBot="1">
      <c r="A47" s="12" t="s">
        <v>19</v>
      </c>
      <c r="B47" s="13">
        <v>926.9005263157895</v>
      </c>
      <c r="C47" s="14">
        <v>11122.806315789474</v>
      </c>
      <c r="D47" s="15">
        <v>308.97</v>
      </c>
      <c r="E47" s="15">
        <v>617.9336842105264</v>
      </c>
      <c r="F47" s="16">
        <v>11740.74</v>
      </c>
    </row>
    <row r="48" spans="1:6" ht="18.75" thickBot="1">
      <c r="A48" s="12" t="s">
        <v>78</v>
      </c>
      <c r="B48" s="13">
        <v>938.9810526315789</v>
      </c>
      <c r="C48" s="14">
        <v>11267.772631578948</v>
      </c>
      <c r="D48" s="15">
        <v>313</v>
      </c>
      <c r="E48" s="15">
        <v>625.9873684210526</v>
      </c>
      <c r="F48" s="16">
        <v>11893.76</v>
      </c>
    </row>
    <row r="49" spans="1:6" ht="18.75" thickBot="1">
      <c r="A49" s="12" t="s">
        <v>16</v>
      </c>
      <c r="B49" s="13">
        <v>981.8810526315789</v>
      </c>
      <c r="C49" s="14">
        <v>11782.572631578947</v>
      </c>
      <c r="D49" s="15">
        <v>327.3</v>
      </c>
      <c r="E49" s="15">
        <v>654.5873684210526</v>
      </c>
      <c r="F49" s="16">
        <v>12437.16</v>
      </c>
    </row>
    <row r="50" spans="1:6" ht="18.75" thickBot="1">
      <c r="A50" s="12" t="s">
        <v>14</v>
      </c>
      <c r="B50" s="13">
        <v>1030.3105263157895</v>
      </c>
      <c r="C50" s="14">
        <v>12363.726315789474</v>
      </c>
      <c r="D50" s="15">
        <v>343.44</v>
      </c>
      <c r="E50" s="15">
        <v>686.8736842105263</v>
      </c>
      <c r="F50" s="16">
        <v>13050.6</v>
      </c>
    </row>
    <row r="51" spans="1:6" ht="18.75" thickBot="1">
      <c r="A51" s="12" t="s">
        <v>13</v>
      </c>
      <c r="B51" s="13">
        <v>1045.62</v>
      </c>
      <c r="C51" s="14">
        <v>12547.44</v>
      </c>
      <c r="D51" s="15">
        <v>348.54</v>
      </c>
      <c r="E51" s="15">
        <v>697.08</v>
      </c>
      <c r="F51" s="16">
        <v>13244.52</v>
      </c>
    </row>
    <row r="52" spans="1:6" ht="18.75" thickBot="1">
      <c r="A52" s="12" t="s">
        <v>42</v>
      </c>
      <c r="B52" s="13">
        <v>1114.71</v>
      </c>
      <c r="C52" s="14">
        <v>13376.406315789474</v>
      </c>
      <c r="D52" s="15">
        <v>371.57</v>
      </c>
      <c r="E52" s="15">
        <v>743.1336842105264</v>
      </c>
      <c r="F52" s="16">
        <v>14119.54</v>
      </c>
    </row>
    <row r="53" spans="1:6" ht="18.75" thickBot="1">
      <c r="A53" s="12" t="s">
        <v>15</v>
      </c>
      <c r="B53" s="13">
        <v>1247.52</v>
      </c>
      <c r="C53" s="14">
        <v>14970.24</v>
      </c>
      <c r="D53" s="15">
        <v>415.84</v>
      </c>
      <c r="E53" s="15">
        <v>831.68</v>
      </c>
      <c r="F53" s="16">
        <v>15801.92</v>
      </c>
    </row>
    <row r="54" spans="1:6" ht="18.75" thickBot="1">
      <c r="A54" s="12" t="s">
        <v>12</v>
      </c>
      <c r="B54" s="13">
        <v>1298.6305263157894</v>
      </c>
      <c r="C54" s="14">
        <v>15583.566315789474</v>
      </c>
      <c r="D54" s="15">
        <v>432.88</v>
      </c>
      <c r="E54" s="15">
        <v>865.7536842105263</v>
      </c>
      <c r="F54" s="16">
        <v>16449.32</v>
      </c>
    </row>
    <row r="55" spans="1:6" ht="18.75" thickBot="1">
      <c r="A55" s="12" t="s">
        <v>79</v>
      </c>
      <c r="B55" s="13">
        <v>1409.7505263157896</v>
      </c>
      <c r="C55" s="14">
        <v>16917.006315789477</v>
      </c>
      <c r="D55" s="15">
        <v>469.92</v>
      </c>
      <c r="E55" s="15">
        <v>939.8336842105264</v>
      </c>
      <c r="F55" s="16">
        <v>17856.84</v>
      </c>
    </row>
    <row r="56" spans="1:6" ht="18.75" thickBot="1">
      <c r="A56" s="12" t="s">
        <v>80</v>
      </c>
      <c r="B56" s="13">
        <v>1444.031052631579</v>
      </c>
      <c r="C56" s="14">
        <v>17328.37263157895</v>
      </c>
      <c r="D56" s="15">
        <v>481.35</v>
      </c>
      <c r="E56" s="15">
        <v>962.6873684210527</v>
      </c>
      <c r="F56" s="16">
        <v>18291.06</v>
      </c>
    </row>
    <row r="57" spans="1:6" ht="18.75" thickBot="1">
      <c r="A57" s="12" t="s">
        <v>11</v>
      </c>
      <c r="B57" s="13">
        <v>1529.7</v>
      </c>
      <c r="C57" s="14">
        <v>18356.4</v>
      </c>
      <c r="D57" s="15">
        <v>509.9</v>
      </c>
      <c r="E57" s="15">
        <v>1019.8</v>
      </c>
      <c r="F57" s="16">
        <v>19376.2</v>
      </c>
    </row>
    <row r="58" spans="1:6" ht="18.75" thickBot="1">
      <c r="A58" s="12" t="s">
        <v>10</v>
      </c>
      <c r="B58" s="13">
        <v>2643.4</v>
      </c>
      <c r="C58" s="14">
        <v>31720.8</v>
      </c>
      <c r="D58" s="15">
        <v>0</v>
      </c>
      <c r="E58" s="15">
        <v>0</v>
      </c>
      <c r="F58" s="16">
        <v>31720.8</v>
      </c>
    </row>
  </sheetData>
  <printOptions/>
  <pageMargins left="0.75" right="0.75" top="1" bottom="1" header="0" footer="0"/>
  <pageSetup fitToHeight="1" fitToWidth="1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1.421875" style="103" customWidth="1"/>
    <col min="2" max="2" width="7.7109375" style="103" bestFit="1" customWidth="1"/>
    <col min="3" max="3" width="6.28125" style="103" bestFit="1" customWidth="1"/>
    <col min="4" max="4" width="12.00390625" style="103" bestFit="1" customWidth="1"/>
    <col min="5" max="5" width="9.8515625" style="103" bestFit="1" customWidth="1"/>
    <col min="6" max="6" width="14.57421875" style="103" bestFit="1" customWidth="1"/>
    <col min="7" max="7" width="11.00390625" style="103" bestFit="1" customWidth="1"/>
    <col min="8" max="8" width="11.7109375" style="103" customWidth="1"/>
    <col min="9" max="16384" width="11.421875" style="103" customWidth="1"/>
  </cols>
  <sheetData>
    <row r="1" spans="2:7" ht="14.25">
      <c r="B1" s="102" t="s">
        <v>0</v>
      </c>
      <c r="C1" s="102"/>
      <c r="D1" s="102"/>
      <c r="E1" s="102"/>
      <c r="F1" s="102"/>
      <c r="G1" s="102"/>
    </row>
    <row r="2" spans="2:7" ht="14.25">
      <c r="B2" s="102" t="s">
        <v>1</v>
      </c>
      <c r="C2" s="102"/>
      <c r="D2" s="102"/>
      <c r="E2" s="102"/>
      <c r="F2" s="102"/>
      <c r="G2" s="102"/>
    </row>
    <row r="3" ht="15" thickBot="1"/>
    <row r="4" spans="2:7" ht="15.75" thickBot="1">
      <c r="B4" s="104" t="s">
        <v>2</v>
      </c>
      <c r="C4" s="105" t="s">
        <v>3</v>
      </c>
      <c r="D4" s="105" t="s">
        <v>4</v>
      </c>
      <c r="E4" s="105" t="s">
        <v>5</v>
      </c>
      <c r="F4" s="105" t="s">
        <v>6</v>
      </c>
      <c r="G4" s="106" t="s">
        <v>7</v>
      </c>
    </row>
    <row r="5" spans="2:7" ht="15" thickTop="1">
      <c r="B5" s="107"/>
      <c r="C5" s="108"/>
      <c r="D5" s="108"/>
      <c r="E5" s="109"/>
      <c r="F5" s="109"/>
      <c r="G5" s="110" t="s">
        <v>8</v>
      </c>
    </row>
    <row r="6" spans="2:10" ht="14.25">
      <c r="B6" s="111" t="s">
        <v>9</v>
      </c>
      <c r="C6" s="112">
        <v>30</v>
      </c>
      <c r="D6" s="112" t="s">
        <v>10</v>
      </c>
      <c r="E6" s="113">
        <f>G6/12</f>
        <v>549.2904916666668</v>
      </c>
      <c r="F6" s="113">
        <f>G6/2</f>
        <v>3295.7429500000003</v>
      </c>
      <c r="G6" s="114">
        <f>'[1]CALC. COMPENSAT.'!F6</f>
        <v>6591.485900000001</v>
      </c>
      <c r="H6" s="115"/>
      <c r="J6" s="115"/>
    </row>
    <row r="7" spans="2:10" ht="14.25">
      <c r="B7" s="111" t="s">
        <v>9</v>
      </c>
      <c r="C7" s="112">
        <v>30</v>
      </c>
      <c r="D7" s="112" t="s">
        <v>11</v>
      </c>
      <c r="E7" s="113">
        <f aca="true" t="shared" si="0" ref="E7:E27">G7/12</f>
        <v>421.95688</v>
      </c>
      <c r="F7" s="113">
        <f aca="true" t="shared" si="1" ref="F7:F27">G7/2</f>
        <v>2531.74128</v>
      </c>
      <c r="G7" s="114">
        <f>'[1]CALC. COMPENSAT.'!F7</f>
        <v>5063.48256</v>
      </c>
      <c r="H7" s="115"/>
      <c r="J7" s="115"/>
    </row>
    <row r="8" spans="2:10" ht="14.25">
      <c r="B8" s="111" t="s">
        <v>9</v>
      </c>
      <c r="C8" s="112">
        <v>30</v>
      </c>
      <c r="D8" s="112" t="s">
        <v>11</v>
      </c>
      <c r="E8" s="113">
        <f>G8/12</f>
        <v>267.1486116666666</v>
      </c>
      <c r="F8" s="113">
        <f>G8/2</f>
        <v>1602.8916699999997</v>
      </c>
      <c r="G8" s="114">
        <f>'[1]CALC. COMPENSAT.'!F8</f>
        <v>3205.7833399999995</v>
      </c>
      <c r="H8" s="115"/>
      <c r="J8" s="115"/>
    </row>
    <row r="9" spans="2:10" ht="14.25">
      <c r="B9" s="111" t="s">
        <v>9</v>
      </c>
      <c r="C9" s="112">
        <v>27</v>
      </c>
      <c r="D9" s="112" t="s">
        <v>11</v>
      </c>
      <c r="E9" s="113">
        <f t="shared" si="0"/>
        <v>195.06794666666667</v>
      </c>
      <c r="F9" s="113">
        <f t="shared" si="1"/>
        <v>1170.40768</v>
      </c>
      <c r="G9" s="114">
        <f>'[1]CALC. COMPENSAT.'!F9</f>
        <v>2340.81536</v>
      </c>
      <c r="H9" s="115"/>
      <c r="J9" s="115"/>
    </row>
    <row r="10" spans="2:10" ht="14.25">
      <c r="B10" s="111" t="s">
        <v>9</v>
      </c>
      <c r="C10" s="112">
        <v>26</v>
      </c>
      <c r="D10" s="112" t="s">
        <v>12</v>
      </c>
      <c r="E10" s="113">
        <f t="shared" si="0"/>
        <v>182.64064666666664</v>
      </c>
      <c r="F10" s="113">
        <f t="shared" si="1"/>
        <v>1095.84388</v>
      </c>
      <c r="G10" s="114">
        <f>'[1]CALC. COMPENSAT.'!F10</f>
        <v>2191.68776</v>
      </c>
      <c r="H10" s="115"/>
      <c r="J10" s="115"/>
    </row>
    <row r="11" spans="2:10" ht="14.25">
      <c r="B11" s="111" t="s">
        <v>9</v>
      </c>
      <c r="C11" s="112">
        <v>26</v>
      </c>
      <c r="D11" s="112" t="s">
        <v>13</v>
      </c>
      <c r="E11" s="113">
        <f t="shared" si="0"/>
        <v>202.22679666666667</v>
      </c>
      <c r="F11" s="113">
        <f t="shared" si="1"/>
        <v>1213.36078</v>
      </c>
      <c r="G11" s="114">
        <f>'[1]CALC. COMPENSAT.'!F11</f>
        <v>2426.72156</v>
      </c>
      <c r="H11" s="115"/>
      <c r="J11" s="115"/>
    </row>
    <row r="12" spans="2:10" ht="14.25">
      <c r="B12" s="111" t="s">
        <v>9</v>
      </c>
      <c r="C12" s="112">
        <v>26</v>
      </c>
      <c r="D12" s="112" t="s">
        <v>14</v>
      </c>
      <c r="E12" s="113">
        <f t="shared" si="0"/>
        <v>164.43837333333335</v>
      </c>
      <c r="F12" s="113">
        <f t="shared" si="1"/>
        <v>986.6302400000001</v>
      </c>
      <c r="G12" s="114">
        <f>'[1]CALC. COMPENSAT.'!F12</f>
        <v>1973.2604800000001</v>
      </c>
      <c r="H12" s="115"/>
      <c r="J12" s="115"/>
    </row>
    <row r="13" spans="2:10" ht="14.25">
      <c r="B13" s="111" t="s">
        <v>9</v>
      </c>
      <c r="C13" s="112">
        <v>25</v>
      </c>
      <c r="D13" s="112" t="s">
        <v>12</v>
      </c>
      <c r="E13" s="113">
        <f t="shared" si="0"/>
        <v>220.57425833333332</v>
      </c>
      <c r="F13" s="113">
        <f t="shared" si="1"/>
        <v>1323.44555</v>
      </c>
      <c r="G13" s="114">
        <f>'[1]CALC. COMPENSAT.'!F13</f>
        <v>2646.8911</v>
      </c>
      <c r="H13" s="115"/>
      <c r="J13" s="115"/>
    </row>
    <row r="14" spans="2:10" ht="14.25">
      <c r="B14" s="111" t="s">
        <v>9</v>
      </c>
      <c r="C14" s="112">
        <v>25</v>
      </c>
      <c r="D14" s="112" t="s">
        <v>15</v>
      </c>
      <c r="E14" s="113">
        <f t="shared" si="0"/>
        <v>125.93019</v>
      </c>
      <c r="F14" s="113">
        <f t="shared" si="1"/>
        <v>755.58114</v>
      </c>
      <c r="G14" s="114">
        <f>'[1]CALC. COMPENSAT.'!F14</f>
        <v>1511.16228</v>
      </c>
      <c r="H14" s="115"/>
      <c r="J14" s="115"/>
    </row>
    <row r="15" spans="2:10" ht="14.25">
      <c r="B15" s="111" t="s">
        <v>9</v>
      </c>
      <c r="C15" s="112">
        <v>25</v>
      </c>
      <c r="D15" s="112" t="s">
        <v>16</v>
      </c>
      <c r="E15" s="113">
        <f t="shared" si="0"/>
        <v>191.33689166666667</v>
      </c>
      <c r="F15" s="113">
        <f t="shared" si="1"/>
        <v>1148.02135</v>
      </c>
      <c r="G15" s="114">
        <f>'[1]CALC. COMPENSAT.'!F15</f>
        <v>2296.0427</v>
      </c>
      <c r="H15" s="115"/>
      <c r="J15" s="115"/>
    </row>
    <row r="16" spans="2:10" ht="14.25">
      <c r="B16" s="111" t="s">
        <v>17</v>
      </c>
      <c r="C16" s="112">
        <v>24</v>
      </c>
      <c r="D16" s="112" t="s">
        <v>18</v>
      </c>
      <c r="E16" s="113">
        <f>G16/12</f>
        <v>170.72834999999998</v>
      </c>
      <c r="F16" s="113">
        <f>G16/2</f>
        <v>1024.3700999999999</v>
      </c>
      <c r="G16" s="114">
        <f>'[1]CALC. COMPENSAT.'!F16</f>
        <v>2048.7401999999997</v>
      </c>
      <c r="H16" s="115"/>
      <c r="J16" s="115"/>
    </row>
    <row r="17" spans="2:10" ht="14.25">
      <c r="B17" s="111" t="s">
        <v>9</v>
      </c>
      <c r="C17" s="112">
        <v>22</v>
      </c>
      <c r="D17" s="112" t="s">
        <v>13</v>
      </c>
      <c r="E17" s="113">
        <f t="shared" si="0"/>
        <v>174.81666666666663</v>
      </c>
      <c r="F17" s="113">
        <f t="shared" si="1"/>
        <v>1048.8999999999999</v>
      </c>
      <c r="G17" s="114">
        <f>'[1]CALC. COMPENSAT.'!F17</f>
        <v>2097.7999999999997</v>
      </c>
      <c r="H17" s="115"/>
      <c r="J17" s="115"/>
    </row>
    <row r="18" spans="2:10" ht="14.25">
      <c r="B18" s="116" t="s">
        <v>9</v>
      </c>
      <c r="C18" s="117">
        <v>22</v>
      </c>
      <c r="D18" s="117" t="s">
        <v>16</v>
      </c>
      <c r="E18" s="118">
        <f t="shared" si="0"/>
        <v>154.52321</v>
      </c>
      <c r="F18" s="118">
        <f t="shared" si="1"/>
        <v>927.13926</v>
      </c>
      <c r="G18" s="114">
        <f>'[1]CALC. COMPENSAT.'!F18</f>
        <v>1854.27852</v>
      </c>
      <c r="H18" s="115"/>
      <c r="J18" s="115"/>
    </row>
    <row r="19" spans="2:10" ht="14.25">
      <c r="B19" s="111" t="s">
        <v>9</v>
      </c>
      <c r="C19" s="112">
        <v>22</v>
      </c>
      <c r="D19" s="112" t="s">
        <v>19</v>
      </c>
      <c r="E19" s="113">
        <f t="shared" si="0"/>
        <v>177.10837666666666</v>
      </c>
      <c r="F19" s="113">
        <f t="shared" si="1"/>
        <v>1062.65026</v>
      </c>
      <c r="G19" s="114">
        <f>'[1]CALC. COMPENSAT.'!F19</f>
        <v>2125.30052</v>
      </c>
      <c r="H19" s="115"/>
      <c r="J19" s="115"/>
    </row>
    <row r="20" spans="2:10" ht="14.25">
      <c r="B20" s="116" t="s">
        <v>9</v>
      </c>
      <c r="C20" s="117">
        <v>22</v>
      </c>
      <c r="D20" s="117" t="s">
        <v>20</v>
      </c>
      <c r="E20" s="118">
        <f t="shared" si="0"/>
        <v>180.75108999999998</v>
      </c>
      <c r="F20" s="118">
        <f t="shared" si="1"/>
        <v>1084.5065399999999</v>
      </c>
      <c r="G20" s="114">
        <f>'[1]CALC. COMPENSAT.'!F20</f>
        <v>2169.0130799999997</v>
      </c>
      <c r="H20" s="115"/>
      <c r="J20" s="115"/>
    </row>
    <row r="21" spans="2:10" ht="14.25">
      <c r="B21" s="111" t="s">
        <v>9</v>
      </c>
      <c r="C21" s="112">
        <v>22</v>
      </c>
      <c r="D21" s="112" t="s">
        <v>21</v>
      </c>
      <c r="E21" s="113">
        <f t="shared" si="0"/>
        <v>180.3896533333333</v>
      </c>
      <c r="F21" s="113">
        <f t="shared" si="1"/>
        <v>1082.33792</v>
      </c>
      <c r="G21" s="114">
        <f>'[1]CALC. COMPENSAT.'!F21</f>
        <v>2164.67584</v>
      </c>
      <c r="H21" s="115"/>
      <c r="J21" s="115"/>
    </row>
    <row r="22" spans="2:10" ht="14.25">
      <c r="B22" s="111" t="s">
        <v>9</v>
      </c>
      <c r="C22" s="112">
        <v>22</v>
      </c>
      <c r="D22" s="112" t="s">
        <v>22</v>
      </c>
      <c r="E22" s="113">
        <f t="shared" si="0"/>
        <v>179.76565166666663</v>
      </c>
      <c r="F22" s="113">
        <f t="shared" si="1"/>
        <v>1078.5939099999998</v>
      </c>
      <c r="G22" s="114">
        <f>'[1]CALC. COMPENSAT.'!F22</f>
        <v>2157.1878199999996</v>
      </c>
      <c r="H22" s="115"/>
      <c r="J22" s="115"/>
    </row>
    <row r="23" spans="2:10" ht="14.25">
      <c r="B23" s="116" t="s">
        <v>9</v>
      </c>
      <c r="C23" s="117">
        <v>20</v>
      </c>
      <c r="D23" s="117" t="s">
        <v>23</v>
      </c>
      <c r="E23" s="118">
        <f t="shared" si="0"/>
        <v>179.6968883333333</v>
      </c>
      <c r="F23" s="118">
        <f t="shared" si="1"/>
        <v>1078.18133</v>
      </c>
      <c r="G23" s="114">
        <f>'[1]CALC. COMPENSAT.'!F23</f>
        <v>2156.36266</v>
      </c>
      <c r="H23" s="115"/>
      <c r="J23" s="115"/>
    </row>
    <row r="24" spans="2:10" ht="14.25">
      <c r="B24" s="116" t="s">
        <v>17</v>
      </c>
      <c r="C24" s="117">
        <v>20</v>
      </c>
      <c r="D24" s="117" t="s">
        <v>24</v>
      </c>
      <c r="E24" s="118">
        <f>G24/12</f>
        <v>262.86233666666664</v>
      </c>
      <c r="F24" s="118">
        <f>G24/2</f>
        <v>1577.1740199999997</v>
      </c>
      <c r="G24" s="114">
        <f>'[1]CALC. COMPENSAT.'!F24</f>
        <v>3154.3480399999994</v>
      </c>
      <c r="H24" s="115"/>
      <c r="J24" s="115"/>
    </row>
    <row r="25" spans="2:10" ht="14.25">
      <c r="B25" s="116" t="s">
        <v>17</v>
      </c>
      <c r="C25" s="117">
        <v>20</v>
      </c>
      <c r="D25" s="117" t="s">
        <v>22</v>
      </c>
      <c r="E25" s="118">
        <f>G25/12</f>
        <v>171.94384833333334</v>
      </c>
      <c r="F25" s="118">
        <f>G25/2</f>
        <v>1031.66309</v>
      </c>
      <c r="G25" s="114">
        <f>'[1]CALC. COMPENSAT.'!F25</f>
        <v>2063.32618</v>
      </c>
      <c r="H25" s="115"/>
      <c r="J25" s="115"/>
    </row>
    <row r="26" spans="2:10" ht="14.25">
      <c r="B26" s="116" t="s">
        <v>17</v>
      </c>
      <c r="C26" s="117">
        <v>20</v>
      </c>
      <c r="D26" s="117" t="s">
        <v>25</v>
      </c>
      <c r="E26" s="118">
        <f>G26/12</f>
        <v>165.07027166666668</v>
      </c>
      <c r="F26" s="118">
        <f>G26/2</f>
        <v>990.42163</v>
      </c>
      <c r="G26" s="114">
        <f>'[1]CALC. COMPENSAT.'!F26</f>
        <v>1980.84326</v>
      </c>
      <c r="H26" s="115"/>
      <c r="J26" s="115"/>
    </row>
    <row r="27" spans="2:10" ht="15" thickBot="1">
      <c r="B27" s="119" t="s">
        <v>17</v>
      </c>
      <c r="C27" s="120">
        <v>20</v>
      </c>
      <c r="D27" s="120" t="s">
        <v>26</v>
      </c>
      <c r="E27" s="121">
        <f t="shared" si="0"/>
        <v>164.01915833333334</v>
      </c>
      <c r="F27" s="121">
        <f t="shared" si="1"/>
        <v>984.11495</v>
      </c>
      <c r="G27" s="122">
        <f>'[1]CALC. COMPENSAT.'!F27</f>
        <v>1968.2299</v>
      </c>
      <c r="H27" s="115"/>
      <c r="J27" s="115"/>
    </row>
    <row r="28" spans="2:10" ht="15.75" thickBot="1" thickTop="1">
      <c r="B28" s="123"/>
      <c r="C28" s="124"/>
      <c r="D28" s="124"/>
      <c r="E28" s="125"/>
      <c r="F28" s="125"/>
      <c r="G28" s="125"/>
      <c r="H28" s="115"/>
      <c r="J28" s="115"/>
    </row>
    <row r="29" spans="2:10" ht="15" thickTop="1">
      <c r="B29" s="107" t="s">
        <v>27</v>
      </c>
      <c r="C29" s="108">
        <v>24</v>
      </c>
      <c r="D29" s="108" t="s">
        <v>18</v>
      </c>
      <c r="E29" s="126">
        <f aca="true" t="shared" si="2" ref="E29:E40">G29/12</f>
        <v>162.77924666666667</v>
      </c>
      <c r="F29" s="126">
        <f aca="true" t="shared" si="3" ref="F29:F40">G29/2</f>
        <v>976.67548</v>
      </c>
      <c r="G29" s="127">
        <f>'[1]CALC. COMPENSAT.'!F29</f>
        <v>1953.35096</v>
      </c>
      <c r="H29" s="115"/>
      <c r="J29" s="115"/>
    </row>
    <row r="30" spans="2:10" ht="14.25">
      <c r="B30" s="111" t="s">
        <v>28</v>
      </c>
      <c r="C30" s="112">
        <v>22</v>
      </c>
      <c r="D30" s="112" t="s">
        <v>18</v>
      </c>
      <c r="E30" s="113">
        <f>G30/12</f>
        <v>177.65954333333332</v>
      </c>
      <c r="F30" s="113">
        <f>G30/2</f>
        <v>1065.95726</v>
      </c>
      <c r="G30" s="114">
        <f>'[1]CALC. COMPENSAT.'!F30</f>
        <v>2131.91452</v>
      </c>
      <c r="H30" s="115"/>
      <c r="J30" s="115"/>
    </row>
    <row r="31" spans="2:10" ht="14.25">
      <c r="B31" s="111" t="s">
        <v>28</v>
      </c>
      <c r="C31" s="112">
        <v>22</v>
      </c>
      <c r="D31" s="112" t="s">
        <v>21</v>
      </c>
      <c r="E31" s="113">
        <f t="shared" si="2"/>
        <v>171.90993333333333</v>
      </c>
      <c r="F31" s="113">
        <f t="shared" si="3"/>
        <v>1031.4596</v>
      </c>
      <c r="G31" s="114">
        <f>'[1]CALC. COMPENSAT.'!F31</f>
        <v>2062.9192</v>
      </c>
      <c r="H31" s="115"/>
      <c r="J31" s="115"/>
    </row>
    <row r="32" spans="2:10" ht="14.25">
      <c r="B32" s="111" t="s">
        <v>27</v>
      </c>
      <c r="C32" s="112">
        <v>20</v>
      </c>
      <c r="D32" s="112" t="s">
        <v>23</v>
      </c>
      <c r="E32" s="113">
        <f t="shared" si="2"/>
        <v>171.62796833333334</v>
      </c>
      <c r="F32" s="113">
        <f t="shared" si="3"/>
        <v>1029.76781</v>
      </c>
      <c r="G32" s="114">
        <f>'[1]CALC. COMPENSAT.'!F32</f>
        <v>2059.53562</v>
      </c>
      <c r="H32" s="115"/>
      <c r="J32" s="115"/>
    </row>
    <row r="33" spans="2:10" ht="14.25">
      <c r="B33" s="111" t="s">
        <v>27</v>
      </c>
      <c r="C33" s="112">
        <v>20</v>
      </c>
      <c r="D33" s="112" t="s">
        <v>29</v>
      </c>
      <c r="E33" s="113">
        <f>G33/12</f>
        <v>142.745825</v>
      </c>
      <c r="F33" s="113">
        <f>G33/2</f>
        <v>856.47495</v>
      </c>
      <c r="G33" s="114">
        <f>'[1]CALC. COMPENSAT.'!F33</f>
        <v>1712.9499</v>
      </c>
      <c r="H33" s="115"/>
      <c r="J33" s="115"/>
    </row>
    <row r="34" spans="2:10" ht="14.25">
      <c r="B34" s="111" t="s">
        <v>27</v>
      </c>
      <c r="C34" s="112">
        <v>20</v>
      </c>
      <c r="D34" s="112" t="s">
        <v>22</v>
      </c>
      <c r="E34" s="113">
        <f t="shared" si="2"/>
        <v>163.87663999999998</v>
      </c>
      <c r="F34" s="113">
        <f t="shared" si="3"/>
        <v>983.2598399999999</v>
      </c>
      <c r="G34" s="114">
        <f>'[1]CALC. COMPENSAT.'!F34</f>
        <v>1966.5196799999999</v>
      </c>
      <c r="H34" s="115"/>
      <c r="J34" s="115"/>
    </row>
    <row r="35" spans="2:10" ht="14.25">
      <c r="B35" s="116" t="s">
        <v>27</v>
      </c>
      <c r="C35" s="117">
        <v>20</v>
      </c>
      <c r="D35" s="117" t="s">
        <v>25</v>
      </c>
      <c r="E35" s="118">
        <f t="shared" si="2"/>
        <v>157.302605</v>
      </c>
      <c r="F35" s="118">
        <f t="shared" si="3"/>
        <v>943.8156299999999</v>
      </c>
      <c r="G35" s="114">
        <f>'[1]CALC. COMPENSAT.'!F35</f>
        <v>1887.6312599999999</v>
      </c>
      <c r="H35" s="115"/>
      <c r="J35" s="115"/>
    </row>
    <row r="36" spans="2:10" ht="14.25">
      <c r="B36" s="111" t="s">
        <v>27</v>
      </c>
      <c r="C36" s="112">
        <v>20</v>
      </c>
      <c r="D36" s="112" t="s">
        <v>26</v>
      </c>
      <c r="E36" s="113">
        <f t="shared" si="2"/>
        <v>155.95023833333335</v>
      </c>
      <c r="F36" s="113">
        <f t="shared" si="3"/>
        <v>935.7014300000001</v>
      </c>
      <c r="G36" s="114">
        <f>'[1]CALC. COMPENSAT.'!F36</f>
        <v>1871.4028600000001</v>
      </c>
      <c r="H36" s="115"/>
      <c r="J36" s="115"/>
    </row>
    <row r="37" spans="2:10" ht="14.25">
      <c r="B37" s="111" t="s">
        <v>27</v>
      </c>
      <c r="C37" s="112">
        <v>19</v>
      </c>
      <c r="D37" s="112" t="s">
        <v>29</v>
      </c>
      <c r="E37" s="113">
        <f t="shared" si="2"/>
        <v>141.14880166666666</v>
      </c>
      <c r="F37" s="113">
        <f t="shared" si="3"/>
        <v>846.8928099999999</v>
      </c>
      <c r="G37" s="114">
        <f>'[1]CALC. COMPENSAT.'!F37</f>
        <v>1693.7856199999999</v>
      </c>
      <c r="H37" s="115"/>
      <c r="J37" s="115"/>
    </row>
    <row r="38" spans="2:10" ht="14.25">
      <c r="B38" s="111" t="s">
        <v>28</v>
      </c>
      <c r="C38" s="112">
        <v>19</v>
      </c>
      <c r="D38" s="112" t="s">
        <v>30</v>
      </c>
      <c r="E38" s="113">
        <f t="shared" si="2"/>
        <v>123.44572666666666</v>
      </c>
      <c r="F38" s="113">
        <f t="shared" si="3"/>
        <v>740.67436</v>
      </c>
      <c r="G38" s="114">
        <f>'[1]CALC. COMPENSAT.'!F38</f>
        <v>1481.34872</v>
      </c>
      <c r="H38" s="115"/>
      <c r="J38" s="115"/>
    </row>
    <row r="39" spans="2:10" ht="14.25">
      <c r="B39" s="116" t="s">
        <v>27</v>
      </c>
      <c r="C39" s="117">
        <v>19</v>
      </c>
      <c r="D39" s="117" t="s">
        <v>31</v>
      </c>
      <c r="E39" s="118">
        <f t="shared" si="2"/>
        <v>105.03736166666664</v>
      </c>
      <c r="F39" s="118">
        <f t="shared" si="3"/>
        <v>630.2241699999998</v>
      </c>
      <c r="G39" s="114">
        <f>'[1]CALC. COMPENSAT.'!F39</f>
        <v>1260.4483399999997</v>
      </c>
      <c r="H39" s="115"/>
      <c r="J39" s="115"/>
    </row>
    <row r="40" spans="2:10" ht="15" thickBot="1">
      <c r="B40" s="119" t="s">
        <v>27</v>
      </c>
      <c r="C40" s="120">
        <v>19</v>
      </c>
      <c r="D40" s="120" t="s">
        <v>32</v>
      </c>
      <c r="E40" s="121">
        <f t="shared" si="2"/>
        <v>104.07075833333333</v>
      </c>
      <c r="F40" s="121">
        <f t="shared" si="3"/>
        <v>624.42455</v>
      </c>
      <c r="G40" s="122">
        <f>'[1]CALC. COMPENSAT.'!F40</f>
        <v>1248.8491</v>
      </c>
      <c r="H40" s="115"/>
      <c r="J40" s="115"/>
    </row>
    <row r="41" spans="2:10" ht="15.75" thickBot="1" thickTop="1">
      <c r="B41" s="123"/>
      <c r="C41" s="124"/>
      <c r="D41" s="124"/>
      <c r="E41" s="125"/>
      <c r="F41" s="125"/>
      <c r="G41" s="125"/>
      <c r="H41" s="115"/>
      <c r="J41" s="115"/>
    </row>
    <row r="42" spans="2:10" ht="15" thickTop="1">
      <c r="B42" s="107" t="s">
        <v>33</v>
      </c>
      <c r="C42" s="108">
        <v>22</v>
      </c>
      <c r="D42" s="108" t="s">
        <v>18</v>
      </c>
      <c r="E42" s="126">
        <f>G42/12</f>
        <v>166.137255</v>
      </c>
      <c r="F42" s="126">
        <f>G42/2</f>
        <v>996.82353</v>
      </c>
      <c r="G42" s="127">
        <f>'[1]CALC. COMPENSAT.'!F42</f>
        <v>1993.64706</v>
      </c>
      <c r="H42" s="115"/>
      <c r="J42" s="115"/>
    </row>
    <row r="43" spans="2:10" ht="14.25">
      <c r="B43" s="111" t="s">
        <v>33</v>
      </c>
      <c r="C43" s="112">
        <v>22</v>
      </c>
      <c r="D43" s="112" t="s">
        <v>21</v>
      </c>
      <c r="E43" s="113">
        <f aca="true" t="shared" si="4" ref="E43:E66">G43/12</f>
        <v>139.303335</v>
      </c>
      <c r="F43" s="113">
        <f aca="true" t="shared" si="5" ref="F43:F66">G43/2</f>
        <v>835.82001</v>
      </c>
      <c r="G43" s="114">
        <f>'[1]CALC. COMPENSAT.'!F43</f>
        <v>1671.64002</v>
      </c>
      <c r="H43" s="115"/>
      <c r="J43" s="115"/>
    </row>
    <row r="44" spans="2:10" ht="14.25">
      <c r="B44" s="111" t="s">
        <v>33</v>
      </c>
      <c r="C44" s="112">
        <v>22</v>
      </c>
      <c r="D44" s="112" t="s">
        <v>29</v>
      </c>
      <c r="E44" s="113">
        <f t="shared" si="4"/>
        <v>138.21518166666667</v>
      </c>
      <c r="F44" s="113">
        <f t="shared" si="5"/>
        <v>829.29109</v>
      </c>
      <c r="G44" s="114">
        <f>'[1]CALC. COMPENSAT.'!F44</f>
        <v>1658.58218</v>
      </c>
      <c r="H44" s="115"/>
      <c r="J44" s="115"/>
    </row>
    <row r="45" spans="2:10" ht="14.25">
      <c r="B45" s="111" t="s">
        <v>33</v>
      </c>
      <c r="C45" s="112">
        <v>22</v>
      </c>
      <c r="D45" s="112" t="s">
        <v>30</v>
      </c>
      <c r="E45" s="113">
        <f>G45/12</f>
        <v>120.51381833333333</v>
      </c>
      <c r="F45" s="113">
        <f>G45/2</f>
        <v>723.08291</v>
      </c>
      <c r="G45" s="114">
        <f>'[1]CALC. COMPENSAT.'!F45</f>
        <v>1446.16582</v>
      </c>
      <c r="H45" s="115"/>
      <c r="J45" s="115"/>
    </row>
    <row r="46" spans="2:10" ht="14.25">
      <c r="B46" s="111" t="s">
        <v>33</v>
      </c>
      <c r="C46" s="112">
        <v>21</v>
      </c>
      <c r="D46" s="112" t="s">
        <v>18</v>
      </c>
      <c r="E46" s="113">
        <f>G46/12</f>
        <v>110.0557</v>
      </c>
      <c r="F46" s="113">
        <f>G46/2</f>
        <v>660.3342</v>
      </c>
      <c r="G46" s="114">
        <f>'[1]CALC. COMPENSAT.'!F46</f>
        <v>1320.6684</v>
      </c>
      <c r="H46" s="115"/>
      <c r="J46" s="115"/>
    </row>
    <row r="47" spans="2:10" ht="14.25">
      <c r="B47" s="111" t="s">
        <v>33</v>
      </c>
      <c r="C47" s="112">
        <v>21</v>
      </c>
      <c r="D47" s="112" t="s">
        <v>23</v>
      </c>
      <c r="E47" s="113">
        <f>G47/12</f>
        <v>146.1879525</v>
      </c>
      <c r="F47" s="113">
        <f>G47/2</f>
        <v>877.127715</v>
      </c>
      <c r="G47" s="114">
        <f>'[1]CALC. COMPENSAT.'!F47</f>
        <v>1754.25543</v>
      </c>
      <c r="H47" s="115"/>
      <c r="J47" s="115"/>
    </row>
    <row r="48" spans="2:10" ht="14.25">
      <c r="B48" s="111" t="s">
        <v>33</v>
      </c>
      <c r="C48" s="112">
        <v>21</v>
      </c>
      <c r="D48" s="112" t="s">
        <v>29</v>
      </c>
      <c r="E48" s="113">
        <f t="shared" si="4"/>
        <v>124.00441666666667</v>
      </c>
      <c r="F48" s="113">
        <f t="shared" si="5"/>
        <v>744.0265</v>
      </c>
      <c r="G48" s="114">
        <f>'[1]CALC. COMPENSAT.'!F48</f>
        <v>1488.053</v>
      </c>
      <c r="H48" s="115"/>
      <c r="J48" s="115"/>
    </row>
    <row r="49" spans="2:10" ht="14.25">
      <c r="B49" s="111" t="s">
        <v>33</v>
      </c>
      <c r="C49" s="112">
        <v>21</v>
      </c>
      <c r="D49" s="112" t="s">
        <v>30</v>
      </c>
      <c r="E49" s="113">
        <f t="shared" si="4"/>
        <v>106.30305333333332</v>
      </c>
      <c r="F49" s="113">
        <f t="shared" si="5"/>
        <v>637.81832</v>
      </c>
      <c r="G49" s="114">
        <f>'[1]CALC. COMPENSAT.'!F49</f>
        <v>1275.63664</v>
      </c>
      <c r="H49" s="115"/>
      <c r="J49" s="115"/>
    </row>
    <row r="50" spans="2:10" ht="14.25">
      <c r="B50" s="111" t="s">
        <v>33</v>
      </c>
      <c r="C50" s="112">
        <v>20</v>
      </c>
      <c r="D50" s="112" t="s">
        <v>18</v>
      </c>
      <c r="E50" s="113">
        <f>G50/12</f>
        <v>117.27481999999999</v>
      </c>
      <c r="F50" s="113">
        <f>G50/2</f>
        <v>703.64892</v>
      </c>
      <c r="G50" s="114">
        <f>'[1]CALC. COMPENSAT.'!F50</f>
        <v>1407.29784</v>
      </c>
      <c r="H50" s="115"/>
      <c r="J50" s="115"/>
    </row>
    <row r="51" spans="2:10" ht="14.25">
      <c r="B51" s="111" t="s">
        <v>33</v>
      </c>
      <c r="C51" s="112">
        <v>19</v>
      </c>
      <c r="D51" s="112" t="s">
        <v>18</v>
      </c>
      <c r="E51" s="113">
        <f t="shared" si="4"/>
        <v>115.67779666666665</v>
      </c>
      <c r="F51" s="113">
        <f t="shared" si="5"/>
        <v>694.0667799999999</v>
      </c>
      <c r="G51" s="114">
        <f>'[1]CALC. COMPENSAT.'!F51</f>
        <v>1388.1335599999998</v>
      </c>
      <c r="H51" s="115"/>
      <c r="J51" s="115"/>
    </row>
    <row r="52" spans="2:10" ht="14.25">
      <c r="B52" s="111" t="s">
        <v>33</v>
      </c>
      <c r="C52" s="112">
        <v>19</v>
      </c>
      <c r="D52" s="112" t="s">
        <v>20</v>
      </c>
      <c r="E52" s="113">
        <f t="shared" si="4"/>
        <v>117.50772166666665</v>
      </c>
      <c r="F52" s="113">
        <f t="shared" si="5"/>
        <v>705.0463299999999</v>
      </c>
      <c r="G52" s="114">
        <f>'[1]CALC. COMPENSAT.'!F52</f>
        <v>1410.0926599999998</v>
      </c>
      <c r="H52" s="115"/>
      <c r="J52" s="115"/>
    </row>
    <row r="53" spans="2:10" ht="14.25">
      <c r="B53" s="111" t="s">
        <v>33</v>
      </c>
      <c r="C53" s="112">
        <v>19</v>
      </c>
      <c r="D53" s="112" t="s">
        <v>29</v>
      </c>
      <c r="E53" s="113">
        <f t="shared" si="4"/>
        <v>129.62651333333332</v>
      </c>
      <c r="F53" s="113">
        <f t="shared" si="5"/>
        <v>777.7590799999999</v>
      </c>
      <c r="G53" s="114">
        <f>'[1]CALC. COMPENSAT.'!F53</f>
        <v>1555.5181599999999</v>
      </c>
      <c r="H53" s="115"/>
      <c r="J53" s="115"/>
    </row>
    <row r="54" spans="2:10" ht="14.25">
      <c r="B54" s="111" t="s">
        <v>33</v>
      </c>
      <c r="C54" s="112">
        <v>19</v>
      </c>
      <c r="D54" s="112" t="s">
        <v>30</v>
      </c>
      <c r="E54" s="113">
        <f t="shared" si="4"/>
        <v>111.92514999999997</v>
      </c>
      <c r="F54" s="113">
        <f t="shared" si="5"/>
        <v>671.5508999999998</v>
      </c>
      <c r="G54" s="114">
        <f>'[1]CALC. COMPENSAT.'!F54</f>
        <v>1343.1017999999997</v>
      </c>
      <c r="H54" s="115"/>
      <c r="J54" s="115"/>
    </row>
    <row r="55" spans="2:10" ht="14.25">
      <c r="B55" s="111" t="s">
        <v>33</v>
      </c>
      <c r="C55" s="112">
        <v>19</v>
      </c>
      <c r="D55" s="112" t="s">
        <v>34</v>
      </c>
      <c r="E55" s="113">
        <f t="shared" si="4"/>
        <v>100.97770166666668</v>
      </c>
      <c r="F55" s="113">
        <f t="shared" si="5"/>
        <v>605.86621</v>
      </c>
      <c r="G55" s="114">
        <f>'[1]CALC. COMPENSAT.'!F55</f>
        <v>1211.73242</v>
      </c>
      <c r="H55" s="115"/>
      <c r="J55" s="115"/>
    </row>
    <row r="56" spans="2:10" ht="14.25">
      <c r="B56" s="116" t="s">
        <v>33</v>
      </c>
      <c r="C56" s="117">
        <v>19</v>
      </c>
      <c r="D56" s="117" t="s">
        <v>31</v>
      </c>
      <c r="E56" s="118">
        <f t="shared" si="4"/>
        <v>93.51336166666665</v>
      </c>
      <c r="F56" s="118">
        <f t="shared" si="5"/>
        <v>561.08017</v>
      </c>
      <c r="G56" s="114">
        <f>'[1]CALC. COMPENSAT.'!F56</f>
        <v>1122.16034</v>
      </c>
      <c r="H56" s="115"/>
      <c r="J56" s="115"/>
    </row>
    <row r="57" spans="2:10" ht="14.25">
      <c r="B57" s="116" t="s">
        <v>33</v>
      </c>
      <c r="C57" s="117">
        <v>19</v>
      </c>
      <c r="D57" s="117" t="s">
        <v>32</v>
      </c>
      <c r="E57" s="118">
        <f t="shared" si="4"/>
        <v>92.54675833333333</v>
      </c>
      <c r="F57" s="118">
        <f t="shared" si="5"/>
        <v>555.28055</v>
      </c>
      <c r="G57" s="114">
        <f>'[1]CALC. COMPENSAT.'!F57</f>
        <v>1110.5611</v>
      </c>
      <c r="H57" s="115"/>
      <c r="J57" s="115"/>
    </row>
    <row r="58" spans="2:10" ht="14.25">
      <c r="B58" s="111" t="s">
        <v>35</v>
      </c>
      <c r="C58" s="112">
        <v>17</v>
      </c>
      <c r="D58" s="112" t="s">
        <v>36</v>
      </c>
      <c r="E58" s="113">
        <f t="shared" si="4"/>
        <v>98.84249333333334</v>
      </c>
      <c r="F58" s="113">
        <f t="shared" si="5"/>
        <v>593.05496</v>
      </c>
      <c r="G58" s="114">
        <f>'[1]CALC. COMPENSAT.'!F58</f>
        <v>1186.10992</v>
      </c>
      <c r="H58" s="115"/>
      <c r="J58" s="115"/>
    </row>
    <row r="59" spans="2:10" ht="14.25">
      <c r="B59" s="111" t="s">
        <v>35</v>
      </c>
      <c r="C59" s="112">
        <v>17</v>
      </c>
      <c r="D59" s="112" t="s">
        <v>34</v>
      </c>
      <c r="E59" s="113">
        <f>G59/12</f>
        <v>83.52533083333333</v>
      </c>
      <c r="F59" s="113">
        <f>G59/2</f>
        <v>501.15198499999997</v>
      </c>
      <c r="G59" s="114">
        <f>'[1]CALC. COMPENSAT.'!F59</f>
        <v>1002.3039699999999</v>
      </c>
      <c r="H59" s="115"/>
      <c r="J59" s="115"/>
    </row>
    <row r="60" spans="2:10" ht="14.25">
      <c r="B60" s="111" t="s">
        <v>35</v>
      </c>
      <c r="C60" s="112">
        <v>17</v>
      </c>
      <c r="D60" s="112" t="s">
        <v>37</v>
      </c>
      <c r="E60" s="113">
        <f t="shared" si="4"/>
        <v>106.34856666666667</v>
      </c>
      <c r="F60" s="113">
        <f t="shared" si="5"/>
        <v>638.0914</v>
      </c>
      <c r="G60" s="114">
        <f>'[1]CALC. COMPENSAT.'!F60</f>
        <v>1276.1828</v>
      </c>
      <c r="H60" s="115"/>
      <c r="J60" s="115"/>
    </row>
    <row r="61" spans="2:10" ht="14.25">
      <c r="B61" s="116" t="s">
        <v>35</v>
      </c>
      <c r="C61" s="117">
        <v>17</v>
      </c>
      <c r="D61" s="117" t="s">
        <v>38</v>
      </c>
      <c r="E61" s="118">
        <f t="shared" si="4"/>
        <v>86.256035</v>
      </c>
      <c r="F61" s="118">
        <f t="shared" si="5"/>
        <v>517.53621</v>
      </c>
      <c r="G61" s="114">
        <f>'[1]CALC. COMPENSAT.'!F61</f>
        <v>1035.07242</v>
      </c>
      <c r="H61" s="115"/>
      <c r="J61" s="115"/>
    </row>
    <row r="62" spans="2:10" ht="14.25">
      <c r="B62" s="111" t="s">
        <v>35</v>
      </c>
      <c r="C62" s="112">
        <v>17</v>
      </c>
      <c r="D62" s="112" t="s">
        <v>39</v>
      </c>
      <c r="E62" s="113">
        <f t="shared" si="4"/>
        <v>99.41013500000001</v>
      </c>
      <c r="F62" s="113">
        <f t="shared" si="5"/>
        <v>596.46081</v>
      </c>
      <c r="G62" s="114">
        <f>'[1]CALC. COMPENSAT.'!F62</f>
        <v>1192.92162</v>
      </c>
      <c r="H62" s="115"/>
      <c r="J62" s="115"/>
    </row>
    <row r="63" spans="2:10" ht="15" thickBot="1">
      <c r="B63" s="119" t="s">
        <v>33</v>
      </c>
      <c r="C63" s="120">
        <v>14</v>
      </c>
      <c r="D63" s="120" t="s">
        <v>40</v>
      </c>
      <c r="E63" s="121">
        <f t="shared" si="4"/>
        <v>79.34668666666666</v>
      </c>
      <c r="F63" s="121">
        <f t="shared" si="5"/>
        <v>476.08011999999997</v>
      </c>
      <c r="G63" s="122">
        <f>'[1]CALC. COMPENSAT.'!F63</f>
        <v>952.1602399999999</v>
      </c>
      <c r="H63" s="115"/>
      <c r="J63" s="115"/>
    </row>
    <row r="64" spans="2:10" ht="15.75" thickBot="1" thickTop="1">
      <c r="B64" s="123"/>
      <c r="C64" s="124"/>
      <c r="D64" s="124"/>
      <c r="E64" s="125"/>
      <c r="F64" s="125"/>
      <c r="G64" s="125"/>
      <c r="H64" s="115"/>
      <c r="J64" s="115"/>
    </row>
    <row r="65" spans="2:10" ht="15" thickTop="1">
      <c r="B65" s="107" t="s">
        <v>41</v>
      </c>
      <c r="C65" s="108">
        <v>17</v>
      </c>
      <c r="D65" s="108" t="s">
        <v>36</v>
      </c>
      <c r="E65" s="126">
        <f t="shared" si="4"/>
        <v>80.42381666666667</v>
      </c>
      <c r="F65" s="126">
        <f t="shared" si="5"/>
        <v>482.54290000000003</v>
      </c>
      <c r="G65" s="127">
        <f>'[1]CALC. COMPENSAT.'!F65</f>
        <v>965.0858000000001</v>
      </c>
      <c r="H65" s="115"/>
      <c r="J65" s="115"/>
    </row>
    <row r="66" spans="2:10" ht="14.25">
      <c r="B66" s="116" t="s">
        <v>41</v>
      </c>
      <c r="C66" s="117">
        <v>17</v>
      </c>
      <c r="D66" s="117" t="s">
        <v>34</v>
      </c>
      <c r="E66" s="118">
        <f t="shared" si="4"/>
        <v>80.05549500000001</v>
      </c>
      <c r="F66" s="118">
        <f t="shared" si="5"/>
        <v>480.33297000000005</v>
      </c>
      <c r="G66" s="114">
        <f>'[1]CALC. COMPENSAT.'!F66</f>
        <v>960.6659400000001</v>
      </c>
      <c r="H66" s="115"/>
      <c r="J66" s="115"/>
    </row>
    <row r="67" spans="2:10" ht="14.25">
      <c r="B67" s="111" t="s">
        <v>41</v>
      </c>
      <c r="C67" s="112">
        <v>17</v>
      </c>
      <c r="D67" s="112" t="s">
        <v>37</v>
      </c>
      <c r="E67" s="113">
        <f>G67/12</f>
        <v>88.86103666666668</v>
      </c>
      <c r="F67" s="113">
        <f>G67/2</f>
        <v>533.1662200000001</v>
      </c>
      <c r="G67" s="114">
        <f>'[1]CALC. COMPENSAT.'!F67</f>
        <v>1066.3324400000001</v>
      </c>
      <c r="H67" s="115"/>
      <c r="J67" s="115"/>
    </row>
    <row r="68" spans="2:10" ht="14.25">
      <c r="B68" s="111" t="s">
        <v>41</v>
      </c>
      <c r="C68" s="112">
        <v>17</v>
      </c>
      <c r="D68" s="112" t="s">
        <v>38</v>
      </c>
      <c r="E68" s="113">
        <f aca="true" t="shared" si="6" ref="E68:E75">G68/12</f>
        <v>81.01548000000001</v>
      </c>
      <c r="F68" s="113">
        <f aca="true" t="shared" si="7" ref="F68:F75">G68/2</f>
        <v>486.09288000000004</v>
      </c>
      <c r="G68" s="114">
        <f>'[1]CALC. COMPENSAT.'!F68</f>
        <v>972.1857600000001</v>
      </c>
      <c r="H68" s="115"/>
      <c r="J68" s="115"/>
    </row>
    <row r="69" spans="2:10" ht="14.25">
      <c r="B69" s="111" t="s">
        <v>41</v>
      </c>
      <c r="C69" s="112">
        <v>17</v>
      </c>
      <c r="D69" s="112" t="s">
        <v>39</v>
      </c>
      <c r="E69" s="113">
        <f t="shared" si="6"/>
        <v>81.92431666666667</v>
      </c>
      <c r="F69" s="113">
        <f t="shared" si="7"/>
        <v>491.5459</v>
      </c>
      <c r="G69" s="114">
        <f>'[1]CALC. COMPENSAT.'!F69</f>
        <v>983.0918</v>
      </c>
      <c r="H69" s="115"/>
      <c r="J69" s="115"/>
    </row>
    <row r="70" spans="2:10" ht="14.25">
      <c r="B70" s="111" t="s">
        <v>41</v>
      </c>
      <c r="C70" s="112">
        <v>15</v>
      </c>
      <c r="D70" s="112" t="s">
        <v>42</v>
      </c>
      <c r="E70" s="113">
        <f t="shared" si="6"/>
        <v>158.85752333333335</v>
      </c>
      <c r="F70" s="113">
        <f t="shared" si="7"/>
        <v>953.1451400000001</v>
      </c>
      <c r="G70" s="114">
        <f>'[1]CALC. COMPENSAT.'!F70</f>
        <v>1906.2902800000002</v>
      </c>
      <c r="H70" s="115"/>
      <c r="J70" s="115"/>
    </row>
    <row r="71" spans="2:10" ht="14.25">
      <c r="B71" s="128" t="s">
        <v>41</v>
      </c>
      <c r="C71" s="129">
        <v>15</v>
      </c>
      <c r="D71" s="129" t="s">
        <v>43</v>
      </c>
      <c r="E71" s="130">
        <f t="shared" si="6"/>
        <v>82.744615</v>
      </c>
      <c r="F71" s="130">
        <f t="shared" si="7"/>
        <v>496.46769</v>
      </c>
      <c r="G71" s="114">
        <f>'[1]CALC. COMPENSAT.'!F71</f>
        <v>992.93538</v>
      </c>
      <c r="H71" s="115"/>
      <c r="J71" s="115"/>
    </row>
    <row r="72" spans="2:10" ht="14.25">
      <c r="B72" s="111" t="s">
        <v>41</v>
      </c>
      <c r="C72" s="112">
        <v>15</v>
      </c>
      <c r="D72" s="112" t="s">
        <v>37</v>
      </c>
      <c r="E72" s="113">
        <f t="shared" si="6"/>
        <v>83.10225666666666</v>
      </c>
      <c r="F72" s="113">
        <f t="shared" si="7"/>
        <v>498.61354</v>
      </c>
      <c r="G72" s="114">
        <f>'[1]CALC. COMPENSAT.'!F72</f>
        <v>997.22708</v>
      </c>
      <c r="H72" s="115"/>
      <c r="J72" s="115"/>
    </row>
    <row r="73" spans="2:10" ht="14.25">
      <c r="B73" s="111" t="s">
        <v>41</v>
      </c>
      <c r="C73" s="112">
        <v>15</v>
      </c>
      <c r="D73" s="112" t="s">
        <v>44</v>
      </c>
      <c r="E73" s="113">
        <f t="shared" si="6"/>
        <v>74.38651</v>
      </c>
      <c r="F73" s="113">
        <f t="shared" si="7"/>
        <v>446.31906000000004</v>
      </c>
      <c r="G73" s="114">
        <f>'[1]CALC. COMPENSAT.'!F73</f>
        <v>892.6381200000001</v>
      </c>
      <c r="H73" s="115"/>
      <c r="J73" s="115"/>
    </row>
    <row r="74" spans="2:10" ht="14.25">
      <c r="B74" s="111" t="s">
        <v>41</v>
      </c>
      <c r="C74" s="112">
        <v>15</v>
      </c>
      <c r="D74" s="112" t="s">
        <v>39</v>
      </c>
      <c r="E74" s="113">
        <f>G74/12</f>
        <v>76.16553666666667</v>
      </c>
      <c r="F74" s="113">
        <f>G74/2</f>
        <v>456.99322</v>
      </c>
      <c r="G74" s="114">
        <f>'[1]CALC. COMPENSAT.'!F74</f>
        <v>913.98644</v>
      </c>
      <c r="H74" s="115"/>
      <c r="J74" s="115"/>
    </row>
    <row r="75" spans="2:10" ht="15" thickBot="1">
      <c r="B75" s="131" t="s">
        <v>41</v>
      </c>
      <c r="C75" s="132">
        <v>12</v>
      </c>
      <c r="D75" s="132" t="s">
        <v>37</v>
      </c>
      <c r="E75" s="133">
        <f t="shared" si="6"/>
        <v>174.438235</v>
      </c>
      <c r="F75" s="133">
        <f t="shared" si="7"/>
        <v>1046.62941</v>
      </c>
      <c r="G75" s="122">
        <f>'[1]CALC. COMPENSAT.'!F75</f>
        <v>2093.25882</v>
      </c>
      <c r="H75" s="115"/>
      <c r="J75" s="115"/>
    </row>
    <row r="76" spans="2:10" ht="15.75" thickBot="1" thickTop="1">
      <c r="B76" s="134"/>
      <c r="C76" s="135"/>
      <c r="D76" s="135"/>
      <c r="E76" s="136"/>
      <c r="F76" s="136"/>
      <c r="G76" s="136"/>
      <c r="H76" s="115"/>
      <c r="J76" s="115"/>
    </row>
    <row r="77" spans="2:10" ht="15" thickBot="1">
      <c r="B77" s="137" t="s">
        <v>45</v>
      </c>
      <c r="C77" s="138">
        <v>13</v>
      </c>
      <c r="D77" s="138" t="s">
        <v>39</v>
      </c>
      <c r="E77" s="139">
        <f>G77/12</f>
        <v>63.68257</v>
      </c>
      <c r="F77" s="139">
        <f>G77/2</f>
        <v>382.09542</v>
      </c>
      <c r="G77" s="140">
        <f>'[1]CALC. COMPENSAT.'!F77</f>
        <v>764.19084</v>
      </c>
      <c r="H77" s="115"/>
      <c r="J77" s="115"/>
    </row>
    <row r="78" spans="5:7" ht="14.25">
      <c r="E78" s="115"/>
      <c r="F78" s="115"/>
      <c r="G78" s="115"/>
    </row>
    <row r="79" spans="5:7" ht="14.25">
      <c r="E79" s="115"/>
      <c r="F79" s="115"/>
      <c r="G79" s="115"/>
    </row>
    <row r="80" spans="5:7" ht="14.25">
      <c r="E80" s="115"/>
      <c r="F80" s="115"/>
      <c r="G80" s="115"/>
    </row>
    <row r="81" spans="5:7" ht="14.25">
      <c r="E81" s="115"/>
      <c r="F81" s="115"/>
      <c r="G81" s="115"/>
    </row>
    <row r="82" spans="5:7" ht="14.25">
      <c r="E82" s="115"/>
      <c r="F82" s="115"/>
      <c r="G82" s="115"/>
    </row>
    <row r="83" spans="5:7" ht="14.25">
      <c r="E83" s="115"/>
      <c r="F83" s="115"/>
      <c r="G83" s="115"/>
    </row>
    <row r="84" spans="5:7" ht="14.25">
      <c r="E84" s="115"/>
      <c r="F84" s="115"/>
      <c r="G84" s="115"/>
    </row>
    <row r="85" spans="5:7" ht="14.25">
      <c r="E85" s="115"/>
      <c r="F85" s="115"/>
      <c r="G85" s="115"/>
    </row>
    <row r="86" spans="5:7" ht="14.25">
      <c r="E86" s="115"/>
      <c r="F86" s="115"/>
      <c r="G86" s="115"/>
    </row>
    <row r="87" ht="14.25">
      <c r="G87" s="115"/>
    </row>
    <row r="88" ht="14.25">
      <c r="G88" s="115"/>
    </row>
    <row r="89" ht="14.25">
      <c r="G89" s="115"/>
    </row>
    <row r="90" ht="14.25">
      <c r="G90" s="115"/>
    </row>
    <row r="91" ht="14.25">
      <c r="G91" s="115"/>
    </row>
    <row r="92" ht="14.25">
      <c r="G92" s="115"/>
    </row>
    <row r="93" ht="14.25">
      <c r="G93" s="115"/>
    </row>
    <row r="94" ht="14.25">
      <c r="G94" s="115"/>
    </row>
    <row r="95" ht="14.25">
      <c r="G95" s="115"/>
    </row>
    <row r="96" ht="14.25">
      <c r="G96" s="115"/>
    </row>
    <row r="97" ht="14.25">
      <c r="G97" s="115"/>
    </row>
    <row r="98" ht="14.25">
      <c r="G98" s="115"/>
    </row>
    <row r="99" ht="14.25">
      <c r="G99" s="115"/>
    </row>
    <row r="100" ht="14.25">
      <c r="G100" s="115"/>
    </row>
    <row r="101" ht="14.25">
      <c r="G101" s="115"/>
    </row>
    <row r="102" ht="14.25">
      <c r="G102" s="115"/>
    </row>
    <row r="103" ht="14.25">
      <c r="G103" s="115"/>
    </row>
    <row r="104" ht="14.25">
      <c r="G104" s="115"/>
    </row>
    <row r="105" ht="14.25">
      <c r="G105" s="115"/>
    </row>
    <row r="106" ht="14.25">
      <c r="G106" s="115"/>
    </row>
    <row r="107" ht="14.25">
      <c r="G107" s="115"/>
    </row>
    <row r="108" ht="14.25">
      <c r="G108" s="115"/>
    </row>
    <row r="109" ht="14.25">
      <c r="G109" s="115"/>
    </row>
    <row r="110" ht="14.25">
      <c r="G110" s="115"/>
    </row>
    <row r="111" ht="14.25">
      <c r="G111" s="115"/>
    </row>
    <row r="112" ht="14.25">
      <c r="G112" s="115"/>
    </row>
    <row r="113" ht="14.25">
      <c r="G113" s="115"/>
    </row>
    <row r="114" ht="14.25">
      <c r="G114" s="115"/>
    </row>
    <row r="115" ht="14.25">
      <c r="G115" s="115"/>
    </row>
    <row r="116" ht="14.25">
      <c r="G116" s="115"/>
    </row>
    <row r="117" ht="14.25">
      <c r="G117" s="115"/>
    </row>
    <row r="118" ht="14.25">
      <c r="G118" s="115"/>
    </row>
    <row r="119" ht="14.25">
      <c r="G119" s="115"/>
    </row>
    <row r="120" ht="14.25">
      <c r="G120" s="115"/>
    </row>
    <row r="121" ht="14.25">
      <c r="G121" s="115"/>
    </row>
    <row r="122" ht="14.25">
      <c r="G122" s="115"/>
    </row>
  </sheetData>
  <mergeCells count="2">
    <mergeCell ref="B1:G1"/>
    <mergeCell ref="B2:G2"/>
  </mergeCells>
  <printOptions/>
  <pageMargins left="0.75" right="0.75" top="1" bottom="1" header="0" footer="0"/>
  <pageSetup fitToHeight="1" fitToWidth="1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" width="12.57421875" style="0" bestFit="1" customWidth="1"/>
    <col min="3" max="3" width="8.57421875" style="0" bestFit="1" customWidth="1"/>
    <col min="5" max="5" width="11.57421875" style="0" bestFit="1" customWidth="1"/>
    <col min="6" max="6" width="12.28125" style="0" bestFit="1" customWidth="1"/>
    <col min="7" max="7" width="9.140625" style="0" bestFit="1" customWidth="1"/>
    <col min="8" max="8" width="9.28125" style="0" bestFit="1" customWidth="1"/>
    <col min="9" max="9" width="8.28125" style="0" bestFit="1" customWidth="1"/>
  </cols>
  <sheetData>
    <row r="1" spans="1:11" ht="12.75">
      <c r="A1" s="49" t="s">
        <v>89</v>
      </c>
      <c r="B1" s="50"/>
      <c r="C1" s="50"/>
      <c r="D1" s="50"/>
      <c r="E1" s="51"/>
      <c r="F1" s="51"/>
      <c r="G1" s="51"/>
      <c r="H1" s="51"/>
      <c r="I1" s="51"/>
      <c r="J1" s="52"/>
      <c r="K1" s="52"/>
    </row>
    <row r="2" spans="1:11" ht="12.75">
      <c r="A2" s="49" t="s">
        <v>90</v>
      </c>
      <c r="B2" s="50"/>
      <c r="C2" s="50"/>
      <c r="D2" s="50"/>
      <c r="E2" s="51"/>
      <c r="F2" s="51"/>
      <c r="G2" s="51"/>
      <c r="H2" s="51"/>
      <c r="I2" s="51"/>
      <c r="J2" s="52"/>
      <c r="K2" s="52"/>
    </row>
    <row r="3" spans="1:11" ht="12.75">
      <c r="A3" s="49" t="s">
        <v>112</v>
      </c>
      <c r="B3" s="50"/>
      <c r="C3" s="50"/>
      <c r="D3" s="50"/>
      <c r="E3" s="51"/>
      <c r="F3" s="51"/>
      <c r="G3" s="51"/>
      <c r="H3" s="51"/>
      <c r="I3" s="51"/>
      <c r="J3" s="52"/>
      <c r="K3" s="52"/>
    </row>
    <row r="4" spans="1:11" ht="13.5" thickBot="1">
      <c r="A4" s="49"/>
      <c r="B4" s="50"/>
      <c r="C4" s="50"/>
      <c r="D4" s="50"/>
      <c r="E4" s="51"/>
      <c r="F4" s="51"/>
      <c r="G4" s="51"/>
      <c r="H4" s="51"/>
      <c r="I4" s="51"/>
      <c r="J4" s="52"/>
      <c r="K4" s="52"/>
    </row>
    <row r="5" spans="1:11" ht="12.75">
      <c r="A5" s="53"/>
      <c r="B5" s="54"/>
      <c r="C5" s="54"/>
      <c r="D5" s="54"/>
      <c r="E5" s="54"/>
      <c r="F5" s="54"/>
      <c r="G5" s="54"/>
      <c r="H5" s="54"/>
      <c r="I5" s="55"/>
      <c r="J5" s="52"/>
      <c r="K5" s="52"/>
    </row>
    <row r="6" spans="1:11" ht="12.75">
      <c r="A6" s="56" t="s">
        <v>91</v>
      </c>
      <c r="B6" s="57" t="s">
        <v>92</v>
      </c>
      <c r="C6" s="58" t="s">
        <v>47</v>
      </c>
      <c r="D6" s="58" t="s">
        <v>93</v>
      </c>
      <c r="E6" s="58" t="s">
        <v>94</v>
      </c>
      <c r="F6" s="58" t="s">
        <v>109</v>
      </c>
      <c r="G6" s="58" t="s">
        <v>111</v>
      </c>
      <c r="H6" s="58" t="s">
        <v>110</v>
      </c>
      <c r="I6" s="59" t="s">
        <v>87</v>
      </c>
      <c r="J6" s="52"/>
      <c r="K6" s="52"/>
    </row>
    <row r="7" spans="1:11" ht="13.5" thickBot="1">
      <c r="A7" s="60"/>
      <c r="B7" s="61"/>
      <c r="C7" s="62"/>
      <c r="D7" s="62"/>
      <c r="E7" s="62"/>
      <c r="F7" s="62"/>
      <c r="G7" s="62"/>
      <c r="H7" s="62"/>
      <c r="I7" s="63"/>
      <c r="J7" s="52"/>
      <c r="K7" s="52"/>
    </row>
    <row r="8" spans="1:11" ht="12.75">
      <c r="A8" s="51"/>
      <c r="B8" s="51"/>
      <c r="C8" s="51"/>
      <c r="D8" s="51"/>
      <c r="E8" s="51"/>
      <c r="F8" s="51"/>
      <c r="G8" s="51"/>
      <c r="H8" s="51"/>
      <c r="I8" s="51"/>
      <c r="J8" s="52"/>
      <c r="K8" s="52"/>
    </row>
    <row r="9" spans="1:11" ht="12.75">
      <c r="A9" s="64" t="s">
        <v>95</v>
      </c>
      <c r="B9" s="65" t="s">
        <v>96</v>
      </c>
      <c r="C9" s="66">
        <v>1112.85</v>
      </c>
      <c r="D9" s="66">
        <v>876.5</v>
      </c>
      <c r="E9" s="66">
        <v>988.24</v>
      </c>
      <c r="F9" s="66">
        <v>2977.59</v>
      </c>
      <c r="G9" s="67">
        <v>1989.35</v>
      </c>
      <c r="H9" s="67">
        <v>39709.78</v>
      </c>
      <c r="I9" s="66">
        <v>42.77</v>
      </c>
      <c r="J9" s="52"/>
      <c r="K9" s="52"/>
    </row>
    <row r="10" spans="1:11" ht="12.75">
      <c r="A10" s="65" t="s">
        <v>97</v>
      </c>
      <c r="B10" s="65" t="s">
        <v>98</v>
      </c>
      <c r="C10" s="66">
        <v>482.09</v>
      </c>
      <c r="D10" s="66">
        <v>807.81</v>
      </c>
      <c r="E10" s="66">
        <v>0</v>
      </c>
      <c r="F10" s="66">
        <v>1289.9</v>
      </c>
      <c r="G10" s="67">
        <v>1289.9</v>
      </c>
      <c r="H10" s="67">
        <v>18058.6</v>
      </c>
      <c r="I10" s="66">
        <v>18.53</v>
      </c>
      <c r="J10" s="52"/>
      <c r="K10" s="52"/>
    </row>
    <row r="11" spans="1:11" ht="12.75">
      <c r="A11" s="51"/>
      <c r="B11" s="65" t="s">
        <v>99</v>
      </c>
      <c r="C11" s="66">
        <v>401.74</v>
      </c>
      <c r="D11" s="66">
        <v>673.18</v>
      </c>
      <c r="E11" s="66">
        <v>0</v>
      </c>
      <c r="F11" s="66">
        <v>1074.92</v>
      </c>
      <c r="G11" s="67">
        <v>1074.92</v>
      </c>
      <c r="H11" s="67">
        <v>15048.88</v>
      </c>
      <c r="I11" s="66">
        <v>15.44</v>
      </c>
      <c r="J11" s="52"/>
      <c r="K11" s="52"/>
    </row>
    <row r="12" spans="1:11" ht="12.75">
      <c r="A12" s="51"/>
      <c r="B12" s="65" t="s">
        <v>100</v>
      </c>
      <c r="C12" s="66">
        <v>321.4</v>
      </c>
      <c r="D12" s="66">
        <v>538.54</v>
      </c>
      <c r="E12" s="66">
        <v>0</v>
      </c>
      <c r="F12" s="66">
        <v>859.94</v>
      </c>
      <c r="G12" s="67">
        <v>859.94</v>
      </c>
      <c r="H12" s="67">
        <v>12039.16</v>
      </c>
      <c r="I12" s="66">
        <v>12.36</v>
      </c>
      <c r="J12" s="52"/>
      <c r="K12" s="52"/>
    </row>
    <row r="13" spans="1:11" ht="12.75">
      <c r="A13" s="51"/>
      <c r="B13" s="65" t="s">
        <v>101</v>
      </c>
      <c r="C13" s="66">
        <v>241.05</v>
      </c>
      <c r="D13" s="66">
        <v>403.91</v>
      </c>
      <c r="E13" s="66">
        <v>0</v>
      </c>
      <c r="F13" s="66">
        <v>644.96</v>
      </c>
      <c r="G13" s="67">
        <v>644.96</v>
      </c>
      <c r="H13" s="67">
        <v>9029.44</v>
      </c>
      <c r="I13" s="66">
        <v>9.27</v>
      </c>
      <c r="J13" s="52"/>
      <c r="K13" s="52"/>
    </row>
    <row r="14" spans="1:11" ht="13.5" thickBot="1">
      <c r="A14" s="68"/>
      <c r="B14" s="69"/>
      <c r="C14" s="70"/>
      <c r="D14" s="70"/>
      <c r="E14" s="70"/>
      <c r="F14" s="70"/>
      <c r="G14" s="71"/>
      <c r="H14" s="71"/>
      <c r="I14" s="70"/>
      <c r="J14" s="52"/>
      <c r="K14" s="52"/>
    </row>
    <row r="15" spans="1:11" ht="13.5" thickTop="1">
      <c r="A15" s="51"/>
      <c r="B15" s="51"/>
      <c r="C15" s="66"/>
      <c r="D15" s="66"/>
      <c r="E15" s="66"/>
      <c r="F15" s="66"/>
      <c r="G15" s="67"/>
      <c r="H15" s="67"/>
      <c r="I15" s="66"/>
      <c r="J15" s="52"/>
      <c r="K15" s="52"/>
    </row>
    <row r="16" spans="1:11" ht="12.75">
      <c r="A16" s="64" t="s">
        <v>102</v>
      </c>
      <c r="B16" s="65" t="s">
        <v>96</v>
      </c>
      <c r="C16" s="66">
        <v>1112.85</v>
      </c>
      <c r="D16" s="66">
        <v>802.78</v>
      </c>
      <c r="E16" s="66">
        <v>461.03</v>
      </c>
      <c r="F16" s="66">
        <v>2376.66</v>
      </c>
      <c r="G16" s="67">
        <v>1915.63</v>
      </c>
      <c r="H16" s="67">
        <v>32351.18</v>
      </c>
      <c r="I16" s="66">
        <v>42.77</v>
      </c>
      <c r="J16" s="52"/>
      <c r="K16" s="52"/>
    </row>
    <row r="17" spans="1:11" ht="12.75">
      <c r="A17" s="64" t="s">
        <v>103</v>
      </c>
      <c r="B17" s="65" t="s">
        <v>98</v>
      </c>
      <c r="C17" s="66">
        <v>482.09</v>
      </c>
      <c r="D17" s="66">
        <v>547.49</v>
      </c>
      <c r="E17" s="66">
        <v>0</v>
      </c>
      <c r="F17" s="66">
        <v>1029.58</v>
      </c>
      <c r="G17" s="67">
        <v>1029.58</v>
      </c>
      <c r="H17" s="67">
        <v>14414.12</v>
      </c>
      <c r="I17" s="66">
        <v>18.53</v>
      </c>
      <c r="J17" s="52"/>
      <c r="K17" s="52"/>
    </row>
    <row r="18" spans="1:11" ht="12.75">
      <c r="A18" s="65" t="s">
        <v>104</v>
      </c>
      <c r="B18" s="65" t="s">
        <v>99</v>
      </c>
      <c r="C18" s="66">
        <v>401.74</v>
      </c>
      <c r="D18" s="66">
        <v>456.24</v>
      </c>
      <c r="E18" s="66">
        <v>0</v>
      </c>
      <c r="F18" s="66">
        <v>857.98</v>
      </c>
      <c r="G18" s="67">
        <v>857.98</v>
      </c>
      <c r="H18" s="67">
        <v>12011.72</v>
      </c>
      <c r="I18" s="66">
        <v>15.44</v>
      </c>
      <c r="J18" s="52"/>
      <c r="K18" s="52"/>
    </row>
    <row r="19" spans="1:11" ht="12.75">
      <c r="A19" s="51"/>
      <c r="B19" s="65" t="s">
        <v>100</v>
      </c>
      <c r="C19" s="66">
        <v>321.4</v>
      </c>
      <c r="D19" s="66">
        <v>364.99</v>
      </c>
      <c r="E19" s="66">
        <v>0</v>
      </c>
      <c r="F19" s="66">
        <v>686.39</v>
      </c>
      <c r="G19" s="67">
        <v>686.39</v>
      </c>
      <c r="H19" s="67">
        <v>9609.46</v>
      </c>
      <c r="I19" s="66">
        <v>12.36</v>
      </c>
      <c r="J19" s="52"/>
      <c r="K19" s="52"/>
    </row>
    <row r="20" spans="1:11" ht="12.75">
      <c r="A20" s="51"/>
      <c r="B20" s="65" t="s">
        <v>101</v>
      </c>
      <c r="C20" s="66">
        <v>241.05</v>
      </c>
      <c r="D20" s="66">
        <v>273.75</v>
      </c>
      <c r="E20" s="66">
        <v>0</v>
      </c>
      <c r="F20" s="66">
        <v>514.8</v>
      </c>
      <c r="G20" s="67">
        <v>514.8</v>
      </c>
      <c r="H20" s="67">
        <v>7207.2</v>
      </c>
      <c r="I20" s="66">
        <v>9.27</v>
      </c>
      <c r="J20" s="52"/>
      <c r="K20" s="52"/>
    </row>
    <row r="21" spans="1:11" ht="13.5" thickBot="1">
      <c r="A21" s="68"/>
      <c r="B21" s="68"/>
      <c r="C21" s="70"/>
      <c r="D21" s="70"/>
      <c r="E21" s="70"/>
      <c r="F21" s="70"/>
      <c r="G21" s="71"/>
      <c r="H21" s="71"/>
      <c r="I21" s="70"/>
      <c r="J21" s="52"/>
      <c r="K21" s="52"/>
    </row>
    <row r="22" spans="1:11" ht="13.5" thickTop="1">
      <c r="A22" s="72"/>
      <c r="B22" s="72"/>
      <c r="C22" s="66"/>
      <c r="D22" s="66"/>
      <c r="E22" s="66"/>
      <c r="F22" s="66"/>
      <c r="G22" s="67"/>
      <c r="H22" s="67"/>
      <c r="I22" s="66"/>
      <c r="J22" s="52"/>
      <c r="K22" s="52"/>
    </row>
    <row r="23" spans="1:11" ht="12.75">
      <c r="A23" s="64" t="s">
        <v>105</v>
      </c>
      <c r="B23" s="65" t="s">
        <v>96</v>
      </c>
      <c r="C23" s="66">
        <v>1112.85</v>
      </c>
      <c r="D23" s="66">
        <v>704.28</v>
      </c>
      <c r="E23" s="66">
        <v>284.64</v>
      </c>
      <c r="F23" s="66">
        <v>2101.77</v>
      </c>
      <c r="G23" s="67">
        <v>1817.13</v>
      </c>
      <c r="H23" s="67">
        <v>28855.5</v>
      </c>
      <c r="I23" s="66">
        <v>42.77</v>
      </c>
      <c r="J23" s="52"/>
      <c r="K23" s="52"/>
    </row>
    <row r="24" spans="1:11" ht="12.75">
      <c r="A24" s="65" t="s">
        <v>106</v>
      </c>
      <c r="B24" s="65" t="s">
        <v>98</v>
      </c>
      <c r="C24" s="66">
        <v>482.09</v>
      </c>
      <c r="D24" s="66">
        <v>428.41</v>
      </c>
      <c r="E24" s="66">
        <v>0</v>
      </c>
      <c r="F24" s="66">
        <v>910.5</v>
      </c>
      <c r="G24" s="67">
        <v>910.5</v>
      </c>
      <c r="H24" s="67">
        <v>12747</v>
      </c>
      <c r="I24" s="66">
        <v>18.53</v>
      </c>
      <c r="J24" s="52"/>
      <c r="K24" s="52"/>
    </row>
    <row r="25" spans="1:11" ht="12.75">
      <c r="A25" s="51"/>
      <c r="B25" s="65" t="s">
        <v>99</v>
      </c>
      <c r="C25" s="66">
        <v>401.74</v>
      </c>
      <c r="D25" s="66">
        <v>357.01</v>
      </c>
      <c r="E25" s="66">
        <v>0</v>
      </c>
      <c r="F25" s="66">
        <v>758.75</v>
      </c>
      <c r="G25" s="67">
        <v>758.75</v>
      </c>
      <c r="H25" s="67">
        <v>10622.5</v>
      </c>
      <c r="I25" s="66">
        <v>15.44</v>
      </c>
      <c r="J25" s="52"/>
      <c r="K25" s="52"/>
    </row>
    <row r="26" spans="1:11" ht="12.75">
      <c r="A26" s="51"/>
      <c r="B26" s="65" t="s">
        <v>100</v>
      </c>
      <c r="C26" s="66">
        <v>321.4</v>
      </c>
      <c r="D26" s="66">
        <v>285.61</v>
      </c>
      <c r="E26" s="66">
        <v>0</v>
      </c>
      <c r="F26" s="66">
        <v>607.01</v>
      </c>
      <c r="G26" s="67">
        <v>607.01</v>
      </c>
      <c r="H26" s="67">
        <v>8498.14</v>
      </c>
      <c r="I26" s="66">
        <v>12.36</v>
      </c>
      <c r="J26" s="52"/>
      <c r="K26" s="52"/>
    </row>
    <row r="27" spans="1:11" ht="12.75">
      <c r="A27" s="51"/>
      <c r="B27" s="65" t="s">
        <v>101</v>
      </c>
      <c r="C27" s="66">
        <v>241.05</v>
      </c>
      <c r="D27" s="66">
        <v>214.21</v>
      </c>
      <c r="E27" s="66">
        <v>0</v>
      </c>
      <c r="F27" s="66">
        <v>455.26</v>
      </c>
      <c r="G27" s="67">
        <v>455.26</v>
      </c>
      <c r="H27" s="67">
        <v>6373.64</v>
      </c>
      <c r="I27" s="66">
        <v>9.27</v>
      </c>
      <c r="J27" s="52"/>
      <c r="K27" s="52"/>
    </row>
    <row r="28" spans="1:11" ht="13.5" thickBot="1">
      <c r="A28" s="68"/>
      <c r="B28" s="68"/>
      <c r="C28" s="70"/>
      <c r="D28" s="70"/>
      <c r="E28" s="70"/>
      <c r="F28" s="70"/>
      <c r="G28" s="71"/>
      <c r="H28" s="71"/>
      <c r="I28" s="70"/>
      <c r="J28" s="52"/>
      <c r="K28" s="52"/>
    </row>
    <row r="29" spans="1:11" ht="13.5" thickTop="1">
      <c r="A29" s="51"/>
      <c r="B29" s="51"/>
      <c r="C29" s="66"/>
      <c r="D29" s="66"/>
      <c r="E29" s="66"/>
      <c r="F29" s="66"/>
      <c r="G29" s="67"/>
      <c r="H29" s="67"/>
      <c r="I29" s="66"/>
      <c r="J29" s="52"/>
      <c r="K29" s="52"/>
    </row>
    <row r="30" spans="1:11" ht="12.75">
      <c r="A30" s="64" t="s">
        <v>107</v>
      </c>
      <c r="B30" s="65" t="s">
        <v>96</v>
      </c>
      <c r="C30" s="66">
        <v>944.48</v>
      </c>
      <c r="D30" s="66">
        <v>588</v>
      </c>
      <c r="E30" s="66">
        <v>234.73</v>
      </c>
      <c r="F30" s="66">
        <v>1767.21</v>
      </c>
      <c r="G30" s="67">
        <v>1532.48</v>
      </c>
      <c r="H30" s="67">
        <v>24271.48</v>
      </c>
      <c r="I30" s="66">
        <v>34.23</v>
      </c>
      <c r="J30" s="52"/>
      <c r="K30" s="52"/>
    </row>
    <row r="31" spans="1:11" ht="12.75">
      <c r="A31" s="65" t="s">
        <v>108</v>
      </c>
      <c r="B31" s="65" t="s">
        <v>98</v>
      </c>
      <c r="C31" s="66">
        <v>409.15</v>
      </c>
      <c r="D31" s="66">
        <v>356.41</v>
      </c>
      <c r="E31" s="66">
        <v>0</v>
      </c>
      <c r="F31" s="66">
        <v>765.56</v>
      </c>
      <c r="G31" s="67">
        <v>765.56</v>
      </c>
      <c r="H31" s="67">
        <v>10717.84</v>
      </c>
      <c r="I31" s="66">
        <v>14.83</v>
      </c>
      <c r="J31" s="52"/>
      <c r="K31" s="52"/>
    </row>
    <row r="32" spans="1:11" ht="12.75">
      <c r="A32" s="65"/>
      <c r="B32" s="65" t="s">
        <v>99</v>
      </c>
      <c r="C32" s="66">
        <v>340.96</v>
      </c>
      <c r="D32" s="66">
        <v>297.01</v>
      </c>
      <c r="E32" s="66">
        <v>0</v>
      </c>
      <c r="F32" s="66">
        <v>637.97</v>
      </c>
      <c r="G32" s="67">
        <v>637.97</v>
      </c>
      <c r="H32" s="67">
        <v>8931.58</v>
      </c>
      <c r="I32" s="66">
        <v>12.36</v>
      </c>
      <c r="J32" s="52"/>
      <c r="K32" s="52"/>
    </row>
    <row r="33" spans="1:11" ht="12.75">
      <c r="A33" s="65"/>
      <c r="B33" s="65" t="s">
        <v>100</v>
      </c>
      <c r="C33" s="66">
        <v>272.77</v>
      </c>
      <c r="D33" s="66">
        <v>237.61</v>
      </c>
      <c r="E33" s="66">
        <v>0</v>
      </c>
      <c r="F33" s="66">
        <v>510.38</v>
      </c>
      <c r="G33" s="67">
        <v>510.38</v>
      </c>
      <c r="H33" s="67">
        <v>7145.32</v>
      </c>
      <c r="I33" s="66">
        <v>9.89</v>
      </c>
      <c r="J33" s="52"/>
      <c r="K33" s="52"/>
    </row>
    <row r="34" spans="1:11" ht="12.75">
      <c r="A34" s="51"/>
      <c r="B34" s="65" t="s">
        <v>101</v>
      </c>
      <c r="C34" s="66">
        <v>204.58</v>
      </c>
      <c r="D34" s="66">
        <v>178.21</v>
      </c>
      <c r="E34" s="66">
        <v>0</v>
      </c>
      <c r="F34" s="66">
        <v>382.79</v>
      </c>
      <c r="G34" s="67">
        <v>382.79</v>
      </c>
      <c r="H34" s="67">
        <v>5359.06</v>
      </c>
      <c r="I34" s="66">
        <v>7.42</v>
      </c>
      <c r="J34" s="52"/>
      <c r="K34" s="52"/>
    </row>
    <row r="35" spans="1:11" ht="13.5" thickBot="1">
      <c r="A35" s="68"/>
      <c r="B35" s="68"/>
      <c r="C35" s="73"/>
      <c r="D35" s="73"/>
      <c r="E35" s="73"/>
      <c r="F35" s="73"/>
      <c r="G35" s="73"/>
      <c r="H35" s="73"/>
      <c r="I35" s="73"/>
      <c r="J35" s="52"/>
      <c r="K35" s="52"/>
    </row>
    <row r="36" spans="1:11" ht="13.5" thickTop="1">
      <c r="A36" s="74"/>
      <c r="B36" s="74"/>
      <c r="C36" s="74"/>
      <c r="D36" s="74"/>
      <c r="E36" s="74"/>
      <c r="F36" s="74"/>
      <c r="G36" s="74"/>
      <c r="H36" s="74"/>
      <c r="I36" s="74"/>
      <c r="J36" s="52"/>
      <c r="K36" s="52"/>
    </row>
    <row r="37" spans="1:11" ht="15.75">
      <c r="A37" s="75" t="s">
        <v>113</v>
      </c>
      <c r="B37" s="75"/>
      <c r="C37" s="75"/>
      <c r="D37" s="75"/>
      <c r="E37" s="75"/>
      <c r="F37" s="75"/>
      <c r="G37" s="75"/>
      <c r="H37" s="75"/>
      <c r="I37" s="75"/>
      <c r="J37" s="76"/>
      <c r="K37" s="76"/>
    </row>
    <row r="38" spans="1:11" ht="15.7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</row>
  </sheetData>
  <printOptions/>
  <pageMargins left="0.75" right="0.75" top="1" bottom="1" header="0" footer="0"/>
  <pageSetup fitToHeight="1" fitToWidth="1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workbookViewId="0" topLeftCell="A1">
      <selection activeCell="A1" sqref="A1"/>
    </sheetView>
  </sheetViews>
  <sheetFormatPr defaultColWidth="16.00390625" defaultRowHeight="12.75"/>
  <cols>
    <col min="1" max="1" width="19.57421875" style="142" customWidth="1"/>
    <col min="2" max="2" width="14.140625" style="142" bestFit="1" customWidth="1"/>
    <col min="3" max="3" width="11.00390625" style="142" bestFit="1" customWidth="1"/>
    <col min="4" max="4" width="13.140625" style="142" bestFit="1" customWidth="1"/>
    <col min="5" max="5" width="13.00390625" style="142" bestFit="1" customWidth="1"/>
    <col min="6" max="6" width="13.28125" style="142" bestFit="1" customWidth="1"/>
    <col min="7" max="7" width="14.140625" style="142" bestFit="1" customWidth="1"/>
    <col min="8" max="8" width="12.140625" style="142" bestFit="1" customWidth="1"/>
    <col min="9" max="9" width="16.140625" style="142" customWidth="1"/>
    <col min="10" max="10" width="14.421875" style="142" customWidth="1"/>
    <col min="11" max="11" width="19.28125" style="142" customWidth="1"/>
    <col min="12" max="12" width="21.00390625" style="142" customWidth="1"/>
    <col min="13" max="16384" width="16.00390625" style="142" customWidth="1"/>
  </cols>
  <sheetData>
    <row r="1" ht="14.25">
      <c r="A1" s="141"/>
    </row>
    <row r="2" spans="1:12" ht="15">
      <c r="A2" s="143" t="s">
        <v>89</v>
      </c>
      <c r="B2" s="144"/>
      <c r="C2" s="144"/>
      <c r="D2" s="144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43" t="s">
        <v>90</v>
      </c>
      <c r="B3" s="144"/>
      <c r="C3" s="144"/>
      <c r="D3" s="144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43"/>
      <c r="B4" s="144"/>
      <c r="C4" s="144"/>
      <c r="D4" s="144"/>
      <c r="E4" s="103"/>
      <c r="F4" s="103"/>
      <c r="G4" s="103"/>
      <c r="H4" s="103"/>
      <c r="I4" s="103"/>
      <c r="J4" s="103"/>
      <c r="K4" s="103"/>
      <c r="L4" s="103"/>
    </row>
    <row r="5" spans="1:12" ht="15">
      <c r="A5" s="143"/>
      <c r="B5" s="144"/>
      <c r="C5" s="144"/>
      <c r="D5" s="144"/>
      <c r="E5" s="103"/>
      <c r="F5" s="103"/>
      <c r="G5" s="103"/>
      <c r="H5" s="103"/>
      <c r="I5" s="103"/>
      <c r="J5" s="103"/>
      <c r="K5" s="103"/>
      <c r="L5" s="103"/>
    </row>
    <row r="6" spans="1:12" ht="15">
      <c r="A6" s="145" t="s">
        <v>114</v>
      </c>
      <c r="B6" s="144"/>
      <c r="C6" s="144"/>
      <c r="D6" s="144"/>
      <c r="E6" s="103"/>
      <c r="F6" s="103"/>
      <c r="G6" s="103"/>
      <c r="H6" s="103"/>
      <c r="I6" s="103"/>
      <c r="J6" s="103"/>
      <c r="K6" s="103"/>
      <c r="L6" s="103"/>
    </row>
    <row r="7" spans="1:12" ht="15">
      <c r="A7" s="145"/>
      <c r="B7" s="144"/>
      <c r="C7" s="144"/>
      <c r="D7" s="144"/>
      <c r="E7" s="103"/>
      <c r="F7" s="103"/>
      <c r="G7" s="103"/>
      <c r="H7" s="103"/>
      <c r="I7" s="103"/>
      <c r="J7" s="103"/>
      <c r="K7" s="103"/>
      <c r="L7" s="103"/>
    </row>
    <row r="8" spans="1:12" ht="15.75" thickBot="1">
      <c r="A8" s="143"/>
      <c r="B8" s="144"/>
      <c r="C8" s="144"/>
      <c r="D8" s="144"/>
      <c r="E8" s="103"/>
      <c r="F8" s="103"/>
      <c r="G8" s="103"/>
      <c r="H8" s="103"/>
      <c r="I8" s="103"/>
      <c r="J8" s="103"/>
      <c r="K8" s="103"/>
      <c r="L8" s="103"/>
    </row>
    <row r="9" spans="1:12" ht="14.25">
      <c r="A9" s="146"/>
      <c r="B9" s="147"/>
      <c r="C9" s="147"/>
      <c r="D9" s="147"/>
      <c r="E9" s="147"/>
      <c r="F9" s="147"/>
      <c r="G9" s="147"/>
      <c r="H9" s="148"/>
      <c r="I9" s="103"/>
      <c r="J9" s="103"/>
      <c r="K9" s="103"/>
      <c r="L9" s="103"/>
    </row>
    <row r="10" spans="1:8" s="141" customFormat="1" ht="14.25">
      <c r="A10" s="149" t="s">
        <v>91</v>
      </c>
      <c r="B10" s="150" t="s">
        <v>92</v>
      </c>
      <c r="C10" s="151" t="s">
        <v>47</v>
      </c>
      <c r="D10" s="151" t="s">
        <v>93</v>
      </c>
      <c r="E10" s="151" t="s">
        <v>94</v>
      </c>
      <c r="F10" s="151" t="s">
        <v>109</v>
      </c>
      <c r="G10" s="151" t="s">
        <v>85</v>
      </c>
      <c r="H10" s="152" t="s">
        <v>110</v>
      </c>
    </row>
    <row r="11" spans="1:8" s="103" customFormat="1" ht="15" thickBot="1">
      <c r="A11" s="153"/>
      <c r="B11" s="154"/>
      <c r="C11" s="155"/>
      <c r="D11" s="155"/>
      <c r="E11" s="155"/>
      <c r="F11" s="155"/>
      <c r="G11" s="155"/>
      <c r="H11" s="156"/>
    </row>
    <row r="12" s="103" customFormat="1" ht="14.25"/>
    <row r="13" spans="1:8" s="103" customFormat="1" ht="14.25">
      <c r="A13" s="157" t="s">
        <v>115</v>
      </c>
      <c r="B13" s="157" t="s">
        <v>96</v>
      </c>
      <c r="C13" s="115">
        <v>1406.78</v>
      </c>
      <c r="D13" s="115">
        <v>0</v>
      </c>
      <c r="E13" s="115">
        <v>0</v>
      </c>
      <c r="F13" s="158">
        <f>(C13+D13+E13)</f>
        <v>1406.78</v>
      </c>
      <c r="G13" s="158">
        <f>ROUNDUP(C13+D13,2)</f>
        <v>1406.78</v>
      </c>
      <c r="H13" s="158">
        <f>ROUNDUP((F13*12)+(G13*2),2)</f>
        <v>19694.92</v>
      </c>
    </row>
    <row r="14" spans="3:8" s="103" customFormat="1" ht="14.25">
      <c r="C14" s="115"/>
      <c r="D14" s="115"/>
      <c r="E14" s="115"/>
      <c r="F14" s="158"/>
      <c r="G14" s="158"/>
      <c r="H14" s="158"/>
    </row>
    <row r="15" spans="1:8" s="103" customFormat="1" ht="14.25">
      <c r="A15" s="157" t="s">
        <v>115</v>
      </c>
      <c r="B15" s="157" t="s">
        <v>98</v>
      </c>
      <c r="C15" s="115">
        <v>607.11</v>
      </c>
      <c r="D15" s="115">
        <v>0</v>
      </c>
      <c r="E15" s="115">
        <v>0</v>
      </c>
      <c r="F15" s="158">
        <f>(C15+D15+E15)</f>
        <v>607.11</v>
      </c>
      <c r="G15" s="158">
        <f>ROUNDUP(C15+D15,2)</f>
        <v>607.11</v>
      </c>
      <c r="H15" s="158">
        <f>ROUNDUP((F15*12)+(G15*2),2)</f>
        <v>8499.54</v>
      </c>
    </row>
    <row r="16" spans="3:8" s="103" customFormat="1" ht="14.25">
      <c r="C16" s="115"/>
      <c r="D16" s="115"/>
      <c r="E16" s="115"/>
      <c r="F16" s="158"/>
      <c r="G16" s="158"/>
      <c r="H16" s="158"/>
    </row>
    <row r="17" spans="1:8" s="103" customFormat="1" ht="14.25">
      <c r="A17" s="157" t="s">
        <v>115</v>
      </c>
      <c r="B17" s="157" t="s">
        <v>101</v>
      </c>
      <c r="C17" s="115">
        <v>303.57</v>
      </c>
      <c r="D17" s="115">
        <v>0</v>
      </c>
      <c r="E17" s="115">
        <v>0</v>
      </c>
      <c r="F17" s="158">
        <f>(C17+D17+E17)</f>
        <v>303.57</v>
      </c>
      <c r="G17" s="158">
        <f>ROUNDUP(C17+D17,2)</f>
        <v>303.57</v>
      </c>
      <c r="H17" s="158">
        <f>ROUNDUP((F17*12)+(G17*2),2)</f>
        <v>4249.98</v>
      </c>
    </row>
    <row r="18" spans="3:5" s="103" customFormat="1" ht="14.25">
      <c r="C18" s="115"/>
      <c r="D18" s="115"/>
      <c r="E18" s="115"/>
    </row>
    <row r="19" spans="1:8" s="103" customFormat="1" ht="15" thickBot="1">
      <c r="A19" s="159"/>
      <c r="B19" s="159"/>
      <c r="C19" s="160"/>
      <c r="D19" s="160"/>
      <c r="E19" s="160"/>
      <c r="F19" s="159"/>
      <c r="G19" s="159"/>
      <c r="H19" s="159"/>
    </row>
    <row r="20" s="103" customFormat="1" ht="15" thickTop="1"/>
    <row r="21" s="103" customFormat="1" ht="14.25"/>
    <row r="22" s="103" customFormat="1" ht="14.25"/>
    <row r="23" s="103" customFormat="1" ht="14.25"/>
    <row r="24" s="103" customFormat="1" ht="14.25"/>
    <row r="25" s="103" customFormat="1" ht="14.25"/>
    <row r="26" s="103" customFormat="1" ht="14.25"/>
    <row r="27" s="103" customFormat="1" ht="14.25"/>
    <row r="28" s="103" customFormat="1" ht="14.25"/>
    <row r="29" s="103" customFormat="1" ht="14.25"/>
    <row r="30" s="103" customFormat="1" ht="14.25"/>
    <row r="31" s="103" customFormat="1" ht="14.25"/>
    <row r="32" s="103" customFormat="1" ht="14.25"/>
    <row r="33" s="103" customFormat="1" ht="14.25"/>
    <row r="34" s="103" customFormat="1" ht="14.25"/>
    <row r="35" s="103" customFormat="1" ht="14.25"/>
    <row r="36" s="103" customFormat="1" ht="14.25"/>
    <row r="37" s="103" customFormat="1" ht="14.25"/>
    <row r="38" s="103" customFormat="1" ht="14.25"/>
    <row r="39" s="103" customFormat="1" ht="14.25"/>
    <row r="40" s="103" customFormat="1" ht="14.25"/>
    <row r="41" s="103" customFormat="1" ht="14.25"/>
    <row r="42" s="103" customFormat="1" ht="14.25"/>
    <row r="43" s="103" customFormat="1" ht="14.25"/>
    <row r="44" s="103" customFormat="1" ht="14.25"/>
    <row r="45" s="103" customFormat="1" ht="14.25"/>
    <row r="46" s="103" customFormat="1" ht="14.25"/>
    <row r="47" s="103" customFormat="1" ht="14.25"/>
    <row r="48" s="103" customFormat="1" ht="14.25"/>
    <row r="49" s="103" customFormat="1" ht="14.25"/>
    <row r="50" s="103" customFormat="1" ht="14.25"/>
    <row r="51" s="103" customFormat="1" ht="14.25"/>
    <row r="52" s="103" customFormat="1" ht="14.25"/>
    <row r="53" s="103" customFormat="1" ht="14.25"/>
    <row r="54" s="103" customFormat="1" ht="14.25"/>
    <row r="55" s="103" customFormat="1" ht="14.25"/>
    <row r="56" s="103" customFormat="1" ht="14.25"/>
    <row r="57" s="103" customFormat="1" ht="14.25"/>
    <row r="58" s="103" customFormat="1" ht="14.25"/>
    <row r="59" s="103" customFormat="1" ht="14.25"/>
    <row r="60" s="103" customFormat="1" ht="14.25"/>
    <row r="61" s="103" customFormat="1" ht="14.25"/>
    <row r="62" s="103" customFormat="1" ht="14.25"/>
    <row r="63" s="103" customFormat="1" ht="14.25"/>
    <row r="64" s="103" customFormat="1" ht="14.25"/>
    <row r="65" s="103" customFormat="1" ht="14.25"/>
    <row r="66" s="103" customFormat="1" ht="14.25"/>
    <row r="67" s="103" customFormat="1" ht="14.25"/>
    <row r="68" s="103" customFormat="1" ht="14.25"/>
    <row r="69" s="103" customFormat="1" ht="14.25"/>
    <row r="70" s="103" customFormat="1" ht="14.25"/>
    <row r="71" s="103" customFormat="1" ht="14.25"/>
    <row r="72" s="103" customFormat="1" ht="14.25"/>
    <row r="73" s="103" customFormat="1" ht="14.25"/>
    <row r="74" s="103" customFormat="1" ht="14.25"/>
    <row r="75" s="103" customFormat="1" ht="14.25"/>
    <row r="76" s="103" customFormat="1" ht="14.25"/>
    <row r="77" s="103" customFormat="1" ht="14.25"/>
    <row r="78" s="103" customFormat="1" ht="14.25"/>
    <row r="79" s="103" customFormat="1" ht="14.25"/>
    <row r="80" s="103" customFormat="1" ht="14.25"/>
    <row r="81" s="103" customFormat="1" ht="14.25"/>
    <row r="82" s="103" customFormat="1" ht="14.25"/>
    <row r="83" s="103" customFormat="1" ht="14.25"/>
    <row r="84" s="103" customFormat="1" ht="14.25"/>
    <row r="85" s="103" customFormat="1" ht="14.25"/>
    <row r="86" s="103" customFormat="1" ht="14.25"/>
    <row r="87" s="103" customFormat="1" ht="14.25"/>
    <row r="88" s="103" customFormat="1" ht="14.25"/>
    <row r="89" s="103" customFormat="1" ht="14.25"/>
    <row r="90" s="103" customFormat="1" ht="14.25"/>
    <row r="91" s="103" customFormat="1" ht="14.25"/>
    <row r="92" s="103" customFormat="1" ht="14.25"/>
    <row r="93" s="103" customFormat="1" ht="14.25"/>
    <row r="94" s="103" customFormat="1" ht="14.25"/>
    <row r="95" s="103" customFormat="1" ht="14.25"/>
    <row r="96" s="103" customFormat="1" ht="14.25"/>
    <row r="97" s="103" customFormat="1" ht="14.25"/>
    <row r="98" s="103" customFormat="1" ht="14.25"/>
    <row r="99" s="103" customFormat="1" ht="14.25"/>
    <row r="100" s="103" customFormat="1" ht="14.25"/>
    <row r="101" s="103" customFormat="1" ht="14.25"/>
    <row r="102" s="103" customFormat="1" ht="14.25"/>
    <row r="103" s="103" customFormat="1" ht="14.25"/>
    <row r="104" s="103" customFormat="1" ht="14.25"/>
    <row r="105" s="103" customFormat="1" ht="14.25"/>
    <row r="106" s="103" customFormat="1" ht="14.25"/>
    <row r="107" s="103" customFormat="1" ht="14.25"/>
    <row r="108" s="103" customFormat="1" ht="14.25"/>
    <row r="109" s="103" customFormat="1" ht="14.25"/>
    <row r="110" s="103" customFormat="1" ht="14.25"/>
    <row r="111" s="103" customFormat="1" ht="14.25"/>
    <row r="112" s="103" customFormat="1" ht="14.25"/>
    <row r="113" s="103" customFormat="1" ht="14.25"/>
    <row r="114" s="103" customFormat="1" ht="14.25"/>
    <row r="115" s="103" customFormat="1" ht="14.25"/>
    <row r="116" s="103" customFormat="1" ht="14.25"/>
    <row r="117" s="103" customFormat="1" ht="14.25"/>
    <row r="118" s="103" customFormat="1" ht="14.25"/>
    <row r="119" s="103" customFormat="1" ht="14.25"/>
    <row r="120" s="103" customFormat="1" ht="14.25"/>
    <row r="121" s="103" customFormat="1" ht="14.25"/>
    <row r="122" s="103" customFormat="1" ht="14.25"/>
    <row r="123" s="103" customFormat="1" ht="14.25"/>
    <row r="124" s="103" customFormat="1" ht="14.25"/>
    <row r="125" s="103" customFormat="1" ht="14.25"/>
    <row r="126" s="103" customFormat="1" ht="14.25"/>
    <row r="127" s="103" customFormat="1" ht="14.25"/>
    <row r="128" s="103" customFormat="1" ht="14.25"/>
    <row r="129" s="103" customFormat="1" ht="14.25"/>
    <row r="130" s="103" customFormat="1" ht="14.25"/>
    <row r="131" s="103" customFormat="1" ht="14.25"/>
    <row r="132" s="103" customFormat="1" ht="14.25"/>
    <row r="133" s="103" customFormat="1" ht="14.25"/>
    <row r="134" s="103" customFormat="1" ht="14.25"/>
    <row r="135" s="103" customFormat="1" ht="14.25"/>
    <row r="136" s="103" customFormat="1" ht="14.25"/>
    <row r="137" s="103" customFormat="1" ht="14.25"/>
    <row r="138" s="103" customFormat="1" ht="14.25"/>
    <row r="139" s="103" customFormat="1" ht="14.25"/>
    <row r="140" s="103" customFormat="1" ht="14.25"/>
    <row r="141" s="103" customFormat="1" ht="14.25"/>
    <row r="142" s="103" customFormat="1" ht="14.25"/>
    <row r="143" s="103" customFormat="1" ht="14.25"/>
    <row r="144" s="103" customFormat="1" ht="14.25"/>
    <row r="145" s="103" customFormat="1" ht="14.25"/>
    <row r="146" s="103" customFormat="1" ht="14.25"/>
    <row r="147" s="103" customFormat="1" ht="14.25"/>
    <row r="148" s="103" customFormat="1" ht="14.25"/>
    <row r="149" s="103" customFormat="1" ht="14.25"/>
    <row r="150" s="103" customFormat="1" ht="14.25"/>
    <row r="151" s="103" customFormat="1" ht="14.25"/>
    <row r="152" s="103" customFormat="1" ht="14.25"/>
    <row r="153" s="103" customFormat="1" ht="14.25"/>
    <row r="154" s="103" customFormat="1" ht="14.25"/>
    <row r="155" s="103" customFormat="1" ht="14.25"/>
    <row r="156" s="103" customFormat="1" ht="14.25"/>
    <row r="157" s="103" customFormat="1" ht="14.25"/>
    <row r="158" s="103" customFormat="1" ht="14.25"/>
    <row r="159" s="103" customFormat="1" ht="14.25"/>
    <row r="160" s="103" customFormat="1" ht="14.25"/>
    <row r="161" s="103" customFormat="1" ht="14.25"/>
    <row r="162" s="103" customFormat="1" ht="14.25"/>
    <row r="163" s="103" customFormat="1" ht="14.25"/>
    <row r="164" s="103" customFormat="1" ht="14.25"/>
    <row r="165" s="103" customFormat="1" ht="14.25"/>
    <row r="166" s="103" customFormat="1" ht="14.25"/>
    <row r="167" s="103" customFormat="1" ht="14.25"/>
    <row r="168" s="103" customFormat="1" ht="14.25"/>
    <row r="169" s="103" customFormat="1" ht="14.25"/>
    <row r="170" s="103" customFormat="1" ht="14.25"/>
    <row r="171" s="103" customFormat="1" ht="14.25"/>
    <row r="172" s="103" customFormat="1" ht="14.25"/>
    <row r="173" s="103" customFormat="1" ht="14.25"/>
    <row r="174" s="103" customFormat="1" ht="14.25"/>
    <row r="175" s="103" customFormat="1" ht="14.25"/>
    <row r="176" s="103" customFormat="1" ht="14.25"/>
    <row r="177" s="103" customFormat="1" ht="14.25"/>
    <row r="178" s="103" customFormat="1" ht="14.25"/>
    <row r="179" s="103" customFormat="1" ht="14.25"/>
    <row r="180" s="103" customFormat="1" ht="14.25"/>
    <row r="181" s="103" customFormat="1" ht="14.25"/>
    <row r="182" s="103" customFormat="1" ht="14.25"/>
    <row r="183" s="103" customFormat="1" ht="14.25"/>
    <row r="184" s="103" customFormat="1" ht="14.25"/>
    <row r="185" s="103" customFormat="1" ht="14.25"/>
    <row r="186" s="103" customFormat="1" ht="14.25"/>
    <row r="187" s="103" customFormat="1" ht="14.25"/>
    <row r="188" s="103" customFormat="1" ht="14.25"/>
    <row r="189" s="103" customFormat="1" ht="14.25"/>
    <row r="190" s="103" customFormat="1" ht="14.25"/>
    <row r="191" s="103" customFormat="1" ht="14.25"/>
    <row r="192" s="103" customFormat="1" ht="14.25"/>
    <row r="193" s="103" customFormat="1" ht="14.25"/>
    <row r="194" s="103" customFormat="1" ht="14.25"/>
    <row r="195" s="103" customFormat="1" ht="14.25"/>
    <row r="196" s="103" customFormat="1" ht="14.25"/>
    <row r="197" s="103" customFormat="1" ht="14.25"/>
    <row r="198" s="103" customFormat="1" ht="14.25"/>
    <row r="199" s="103" customFormat="1" ht="14.25"/>
    <row r="200" s="103" customFormat="1" ht="14.25"/>
    <row r="201" s="103" customFormat="1" ht="14.25"/>
    <row r="202" s="103" customFormat="1" ht="14.25"/>
    <row r="203" s="103" customFormat="1" ht="14.25"/>
    <row r="204" s="103" customFormat="1" ht="14.25"/>
    <row r="205" s="103" customFormat="1" ht="14.25"/>
    <row r="206" s="103" customFormat="1" ht="14.25"/>
    <row r="207" s="103" customFormat="1" ht="14.25"/>
    <row r="208" s="103" customFormat="1" ht="14.25"/>
    <row r="209" s="103" customFormat="1" ht="14.25"/>
    <row r="210" s="103" customFormat="1" ht="14.25"/>
    <row r="211" s="103" customFormat="1" ht="14.25"/>
    <row r="212" s="103" customFormat="1" ht="14.25"/>
    <row r="213" s="103" customFormat="1" ht="14.25"/>
    <row r="214" s="103" customFormat="1" ht="14.25"/>
    <row r="215" s="103" customFormat="1" ht="14.25"/>
    <row r="216" s="103" customFormat="1" ht="14.25"/>
    <row r="217" s="103" customFormat="1" ht="14.25"/>
    <row r="218" s="103" customFormat="1" ht="14.25"/>
    <row r="219" s="103" customFormat="1" ht="14.25"/>
    <row r="220" s="103" customFormat="1" ht="14.25"/>
    <row r="221" s="103" customFormat="1" ht="14.25"/>
    <row r="222" s="103" customFormat="1" ht="14.25"/>
    <row r="223" s="103" customFormat="1" ht="14.25"/>
    <row r="224" s="103" customFormat="1" ht="14.25"/>
    <row r="225" s="103" customFormat="1" ht="14.25"/>
    <row r="226" s="103" customFormat="1" ht="14.25"/>
    <row r="227" s="103" customFormat="1" ht="14.25"/>
    <row r="228" s="103" customFormat="1" ht="14.25"/>
    <row r="229" s="103" customFormat="1" ht="14.25"/>
    <row r="230" s="103" customFormat="1" ht="14.25"/>
    <row r="231" s="103" customFormat="1" ht="14.25"/>
    <row r="232" s="103" customFormat="1" ht="14.25"/>
    <row r="233" s="103" customFormat="1" ht="14.25"/>
    <row r="234" s="103" customFormat="1" ht="14.25"/>
    <row r="235" s="103" customFormat="1" ht="14.25"/>
    <row r="236" s="103" customFormat="1" ht="14.25"/>
    <row r="237" s="103" customFormat="1" ht="14.25"/>
    <row r="238" s="103" customFormat="1" ht="14.25"/>
    <row r="239" s="103" customFormat="1" ht="14.25"/>
    <row r="240" s="103" customFormat="1" ht="14.25"/>
    <row r="241" s="103" customFormat="1" ht="14.25"/>
    <row r="242" s="103" customFormat="1" ht="14.25"/>
    <row r="243" s="103" customFormat="1" ht="14.25"/>
    <row r="244" s="103" customFormat="1" ht="14.25"/>
    <row r="245" s="103" customFormat="1" ht="14.25"/>
    <row r="246" s="103" customFormat="1" ht="14.25"/>
    <row r="247" s="103" customFormat="1" ht="14.25"/>
    <row r="248" s="103" customFormat="1" ht="14.25"/>
    <row r="249" s="103" customFormat="1" ht="14.25"/>
    <row r="250" s="103" customFormat="1" ht="14.25"/>
    <row r="251" s="103" customFormat="1" ht="14.25"/>
    <row r="252" s="103" customFormat="1" ht="14.25"/>
    <row r="253" s="103" customFormat="1" ht="14.25"/>
    <row r="254" s="103" customFormat="1" ht="14.25"/>
    <row r="255" s="103" customFormat="1" ht="14.25"/>
    <row r="256" s="103" customFormat="1" ht="14.25"/>
    <row r="257" s="103" customFormat="1" ht="14.25"/>
    <row r="258" s="103" customFormat="1" ht="14.25"/>
    <row r="259" s="103" customFormat="1" ht="14.25"/>
    <row r="260" s="103" customFormat="1" ht="14.25"/>
    <row r="261" s="103" customFormat="1" ht="14.25"/>
    <row r="262" s="103" customFormat="1" ht="14.25"/>
    <row r="263" s="103" customFormat="1" ht="14.25"/>
    <row r="264" s="103" customFormat="1" ht="14.25"/>
    <row r="265" s="103" customFormat="1" ht="14.25"/>
    <row r="266" s="103" customFormat="1" ht="14.25"/>
    <row r="267" s="103" customFormat="1" ht="14.25"/>
    <row r="268" s="103" customFormat="1" ht="14.25"/>
    <row r="269" s="103" customFormat="1" ht="14.25"/>
    <row r="270" s="103" customFormat="1" ht="14.25"/>
    <row r="271" s="103" customFormat="1" ht="14.25"/>
    <row r="272" s="103" customFormat="1" ht="14.25"/>
    <row r="273" s="103" customFormat="1" ht="14.25"/>
    <row r="274" s="103" customFormat="1" ht="14.25"/>
    <row r="275" s="103" customFormat="1" ht="14.25"/>
    <row r="276" s="103" customFormat="1" ht="14.25"/>
    <row r="277" s="103" customFormat="1" ht="14.25"/>
    <row r="278" s="103" customFormat="1" ht="14.25"/>
    <row r="279" s="103" customFormat="1" ht="14.25"/>
    <row r="280" s="103" customFormat="1" ht="14.25"/>
    <row r="281" s="103" customFormat="1" ht="14.25"/>
    <row r="282" s="103" customFormat="1" ht="14.25"/>
    <row r="283" s="103" customFormat="1" ht="14.25"/>
    <row r="284" s="103" customFormat="1" ht="14.25"/>
    <row r="285" s="103" customFormat="1" ht="14.25"/>
    <row r="286" s="103" customFormat="1" ht="14.25"/>
    <row r="287" s="103" customFormat="1" ht="14.25"/>
    <row r="288" s="103" customFormat="1" ht="14.25"/>
    <row r="289" s="103" customFormat="1" ht="14.25"/>
    <row r="290" s="103" customFormat="1" ht="14.25"/>
    <row r="291" s="103" customFormat="1" ht="14.25"/>
    <row r="292" s="103" customFormat="1" ht="14.25"/>
    <row r="293" s="103" customFormat="1" ht="14.25"/>
    <row r="294" s="103" customFormat="1" ht="14.25"/>
    <row r="295" s="103" customFormat="1" ht="14.25"/>
    <row r="296" s="103" customFormat="1" ht="14.25"/>
    <row r="297" s="103" customFormat="1" ht="14.25"/>
    <row r="298" s="103" customFormat="1" ht="14.25"/>
    <row r="299" s="103" customFormat="1" ht="14.25"/>
    <row r="300" s="103" customFormat="1" ht="14.25"/>
    <row r="301" s="103" customFormat="1" ht="14.25"/>
    <row r="302" s="103" customFormat="1" ht="14.25"/>
    <row r="303" s="103" customFormat="1" ht="14.25"/>
    <row r="304" s="103" customFormat="1" ht="14.25"/>
    <row r="305" s="103" customFormat="1" ht="14.25"/>
    <row r="306" s="103" customFormat="1" ht="14.25"/>
    <row r="307" s="103" customFormat="1" ht="14.25"/>
    <row r="308" s="103" customFormat="1" ht="14.25"/>
    <row r="309" s="103" customFormat="1" ht="14.25"/>
    <row r="310" s="103" customFormat="1" ht="14.25"/>
    <row r="311" s="103" customFormat="1" ht="14.25"/>
    <row r="312" s="103" customFormat="1" ht="14.25"/>
    <row r="313" s="103" customFormat="1" ht="14.25"/>
    <row r="314" s="103" customFormat="1" ht="14.25"/>
    <row r="315" s="103" customFormat="1" ht="14.25"/>
    <row r="316" s="103" customFormat="1" ht="14.25"/>
    <row r="317" s="103" customFormat="1" ht="14.25"/>
    <row r="318" s="103" customFormat="1" ht="14.25"/>
    <row r="319" s="103" customFormat="1" ht="14.25"/>
    <row r="320" s="103" customFormat="1" ht="14.25"/>
    <row r="321" s="103" customFormat="1" ht="14.25"/>
    <row r="322" s="103" customFormat="1" ht="14.25"/>
    <row r="323" s="103" customFormat="1" ht="14.25"/>
    <row r="324" s="103" customFormat="1" ht="14.25"/>
    <row r="325" s="103" customFormat="1" ht="14.25"/>
    <row r="326" s="103" customFormat="1" ht="14.25"/>
    <row r="327" s="103" customFormat="1" ht="14.25"/>
    <row r="328" s="103" customFormat="1" ht="14.25"/>
    <row r="329" s="103" customFormat="1" ht="14.25"/>
    <row r="330" s="103" customFormat="1" ht="14.25"/>
    <row r="331" s="103" customFormat="1" ht="14.25"/>
    <row r="332" s="103" customFormat="1" ht="14.25"/>
    <row r="333" s="103" customFormat="1" ht="14.25"/>
    <row r="334" s="103" customFormat="1" ht="14.25"/>
    <row r="335" s="103" customFormat="1" ht="14.25"/>
    <row r="336" s="103" customFormat="1" ht="14.25"/>
    <row r="337" s="103" customFormat="1" ht="14.25"/>
    <row r="338" s="103" customFormat="1" ht="14.25"/>
    <row r="339" s="103" customFormat="1" ht="14.25"/>
    <row r="340" s="103" customFormat="1" ht="14.25"/>
    <row r="341" s="103" customFormat="1" ht="14.25"/>
    <row r="342" s="103" customFormat="1" ht="14.25"/>
    <row r="343" s="103" customFormat="1" ht="14.25"/>
    <row r="344" s="103" customFormat="1" ht="14.25"/>
    <row r="345" s="103" customFormat="1" ht="14.25"/>
    <row r="346" s="103" customFormat="1" ht="14.25"/>
    <row r="347" s="103" customFormat="1" ht="14.25"/>
    <row r="348" s="103" customFormat="1" ht="14.25"/>
    <row r="349" s="103" customFormat="1" ht="14.25"/>
    <row r="350" s="103" customFormat="1" ht="14.25"/>
    <row r="351" s="103" customFormat="1" ht="14.25"/>
    <row r="352" s="103" customFormat="1" ht="14.25"/>
    <row r="353" s="103" customFormat="1" ht="14.25"/>
    <row r="354" s="103" customFormat="1" ht="14.25"/>
    <row r="355" s="103" customFormat="1" ht="14.25"/>
    <row r="356" s="103" customFormat="1" ht="14.25"/>
    <row r="357" s="103" customFormat="1" ht="14.25"/>
    <row r="358" s="103" customFormat="1" ht="14.25"/>
    <row r="359" s="103" customFormat="1" ht="14.25"/>
    <row r="360" s="103" customFormat="1" ht="14.25"/>
    <row r="361" s="103" customFormat="1" ht="14.25"/>
    <row r="362" s="103" customFormat="1" ht="14.25"/>
    <row r="363" s="103" customFormat="1" ht="14.25"/>
    <row r="364" s="103" customFormat="1" ht="14.25"/>
    <row r="365" s="103" customFormat="1" ht="14.25"/>
    <row r="366" s="103" customFormat="1" ht="14.25"/>
    <row r="367" s="103" customFormat="1" ht="14.25"/>
    <row r="368" s="103" customFormat="1" ht="14.25"/>
    <row r="369" s="103" customFormat="1" ht="14.25"/>
    <row r="370" s="103" customFormat="1" ht="14.25"/>
    <row r="371" s="103" customFormat="1" ht="14.25"/>
    <row r="372" s="103" customFormat="1" ht="14.25"/>
    <row r="373" s="103" customFormat="1" ht="14.25"/>
    <row r="374" s="103" customFormat="1" ht="14.25"/>
    <row r="375" s="103" customFormat="1" ht="14.25"/>
    <row r="376" s="103" customFormat="1" ht="14.25"/>
    <row r="377" s="103" customFormat="1" ht="14.25"/>
    <row r="378" s="103" customFormat="1" ht="14.25"/>
    <row r="379" s="103" customFormat="1" ht="14.25"/>
    <row r="380" s="103" customFormat="1" ht="14.25"/>
    <row r="381" s="103" customFormat="1" ht="14.25"/>
    <row r="382" s="103" customFormat="1" ht="14.25"/>
    <row r="383" s="103" customFormat="1" ht="14.25"/>
    <row r="384" s="103" customFormat="1" ht="14.25"/>
    <row r="385" s="103" customFormat="1" ht="14.25"/>
    <row r="386" s="103" customFormat="1" ht="14.25"/>
    <row r="387" s="103" customFormat="1" ht="14.25"/>
    <row r="388" s="103" customFormat="1" ht="14.25"/>
    <row r="389" s="103" customFormat="1" ht="14.25"/>
    <row r="390" s="103" customFormat="1" ht="14.25"/>
    <row r="391" s="103" customFormat="1" ht="14.25"/>
    <row r="392" s="103" customFormat="1" ht="14.25"/>
    <row r="393" s="103" customFormat="1" ht="14.25"/>
    <row r="394" s="103" customFormat="1" ht="14.25"/>
    <row r="395" s="103" customFormat="1" ht="14.25"/>
    <row r="396" s="103" customFormat="1" ht="14.25"/>
    <row r="397" s="103" customFormat="1" ht="14.25"/>
    <row r="398" s="103" customFormat="1" ht="14.25"/>
    <row r="399" s="103" customFormat="1" ht="14.25"/>
    <row r="400" s="103" customFormat="1" ht="14.25"/>
    <row r="401" s="103" customFormat="1" ht="14.25"/>
    <row r="402" s="103" customFormat="1" ht="14.25"/>
    <row r="403" s="103" customFormat="1" ht="14.25"/>
    <row r="404" s="103" customFormat="1" ht="14.25"/>
    <row r="405" s="103" customFormat="1" ht="14.25"/>
    <row r="406" s="103" customFormat="1" ht="14.25"/>
    <row r="407" s="103" customFormat="1" ht="14.25"/>
    <row r="408" s="103" customFormat="1" ht="14.25"/>
    <row r="409" s="103" customFormat="1" ht="14.25"/>
    <row r="410" s="103" customFormat="1" ht="14.25"/>
    <row r="411" s="103" customFormat="1" ht="14.25"/>
    <row r="412" s="103" customFormat="1" ht="14.25"/>
    <row r="413" s="103" customFormat="1" ht="14.25"/>
    <row r="414" s="103" customFormat="1" ht="14.25"/>
    <row r="415" s="103" customFormat="1" ht="14.25"/>
    <row r="416" s="103" customFormat="1" ht="14.25"/>
    <row r="417" s="103" customFormat="1" ht="14.25"/>
    <row r="418" s="103" customFormat="1" ht="14.25"/>
    <row r="419" s="103" customFormat="1" ht="14.25"/>
    <row r="420" s="103" customFormat="1" ht="14.25"/>
    <row r="421" s="103" customFormat="1" ht="14.25"/>
    <row r="422" s="103" customFormat="1" ht="14.25"/>
    <row r="423" s="103" customFormat="1" ht="14.25"/>
    <row r="424" s="103" customFormat="1" ht="14.25"/>
    <row r="425" s="103" customFormat="1" ht="14.25"/>
    <row r="426" s="103" customFormat="1" ht="14.25"/>
    <row r="427" s="103" customFormat="1" ht="14.25"/>
    <row r="428" s="103" customFormat="1" ht="14.25"/>
    <row r="429" s="103" customFormat="1" ht="14.25"/>
    <row r="430" s="103" customFormat="1" ht="14.25"/>
    <row r="431" s="103" customFormat="1" ht="14.25"/>
    <row r="432" s="103" customFormat="1" ht="14.25"/>
    <row r="433" s="103" customFormat="1" ht="14.25"/>
    <row r="434" s="103" customFormat="1" ht="14.25"/>
    <row r="435" s="103" customFormat="1" ht="14.25"/>
    <row r="436" s="103" customFormat="1" ht="14.25"/>
    <row r="437" s="103" customFormat="1" ht="14.25"/>
    <row r="438" s="103" customFormat="1" ht="14.25"/>
    <row r="439" s="103" customFormat="1" ht="14.25"/>
    <row r="440" s="103" customFormat="1" ht="14.25"/>
    <row r="441" s="103" customFormat="1" ht="14.25"/>
    <row r="442" s="103" customFormat="1" ht="14.25"/>
    <row r="443" s="103" customFormat="1" ht="14.25"/>
    <row r="444" s="103" customFormat="1" ht="14.25"/>
    <row r="445" s="103" customFormat="1" ht="14.25"/>
    <row r="446" s="103" customFormat="1" ht="14.25"/>
    <row r="447" s="103" customFormat="1" ht="14.25"/>
    <row r="448" s="103" customFormat="1" ht="14.25"/>
    <row r="449" s="103" customFormat="1" ht="14.25"/>
    <row r="450" s="103" customFormat="1" ht="14.25"/>
    <row r="451" s="103" customFormat="1" ht="14.25"/>
    <row r="452" s="103" customFormat="1" ht="14.25"/>
    <row r="453" s="103" customFormat="1" ht="14.25"/>
    <row r="454" s="103" customFormat="1" ht="14.25"/>
    <row r="455" s="103" customFormat="1" ht="14.25"/>
    <row r="456" s="103" customFormat="1" ht="14.25"/>
    <row r="457" s="103" customFormat="1" ht="14.25"/>
    <row r="458" s="103" customFormat="1" ht="14.25"/>
    <row r="459" s="103" customFormat="1" ht="14.25"/>
    <row r="460" s="103" customFormat="1" ht="14.25"/>
    <row r="461" s="103" customFormat="1" ht="14.25"/>
    <row r="462" s="103" customFormat="1" ht="14.25"/>
    <row r="463" s="103" customFormat="1" ht="14.25"/>
    <row r="464" s="103" customFormat="1" ht="14.25"/>
    <row r="465" s="103" customFormat="1" ht="14.25"/>
    <row r="466" s="103" customFormat="1" ht="14.25"/>
    <row r="467" s="103" customFormat="1" ht="14.25"/>
    <row r="468" s="103" customFormat="1" ht="14.25"/>
    <row r="469" s="103" customFormat="1" ht="14.25"/>
    <row r="470" s="103" customFormat="1" ht="14.25"/>
    <row r="471" s="103" customFormat="1" ht="14.25"/>
    <row r="472" s="103" customFormat="1" ht="14.25"/>
    <row r="473" s="103" customFormat="1" ht="14.25"/>
    <row r="474" s="103" customFormat="1" ht="14.25"/>
    <row r="475" s="103" customFormat="1" ht="14.25"/>
    <row r="476" s="103" customFormat="1" ht="14.25"/>
    <row r="477" s="103" customFormat="1" ht="14.25"/>
    <row r="478" s="103" customFormat="1" ht="14.25"/>
    <row r="479" s="103" customFormat="1" ht="14.25"/>
    <row r="480" s="103" customFormat="1" ht="14.25"/>
    <row r="481" s="103" customFormat="1" ht="14.25"/>
    <row r="482" s="103" customFormat="1" ht="14.25"/>
    <row r="483" s="103" customFormat="1" ht="14.25"/>
    <row r="484" s="103" customFormat="1" ht="14.25"/>
    <row r="485" s="103" customFormat="1" ht="14.25"/>
    <row r="486" s="103" customFormat="1" ht="14.25"/>
    <row r="487" s="103" customFormat="1" ht="14.25"/>
    <row r="488" s="103" customFormat="1" ht="14.25"/>
    <row r="489" s="103" customFormat="1" ht="14.25"/>
    <row r="490" s="103" customFormat="1" ht="14.25"/>
    <row r="491" s="103" customFormat="1" ht="14.25"/>
    <row r="492" s="103" customFormat="1" ht="14.25"/>
    <row r="493" s="103" customFormat="1" ht="14.25"/>
    <row r="494" s="103" customFormat="1" ht="14.25"/>
    <row r="495" s="103" customFormat="1" ht="14.25"/>
    <row r="496" s="103" customFormat="1" ht="14.25"/>
    <row r="497" s="103" customFormat="1" ht="14.25"/>
    <row r="498" s="103" customFormat="1" ht="14.25"/>
    <row r="499" s="103" customFormat="1" ht="14.25"/>
    <row r="500" s="103" customFormat="1" ht="14.25"/>
    <row r="501" s="103" customFormat="1" ht="14.25"/>
    <row r="502" s="103" customFormat="1" ht="14.25"/>
    <row r="503" s="103" customFormat="1" ht="14.25"/>
    <row r="504" s="103" customFormat="1" ht="14.25"/>
    <row r="505" s="103" customFormat="1" ht="14.25"/>
    <row r="506" s="103" customFormat="1" ht="14.25"/>
    <row r="507" s="103" customFormat="1" ht="14.25"/>
    <row r="508" s="103" customFormat="1" ht="14.25"/>
    <row r="509" s="103" customFormat="1" ht="14.25"/>
    <row r="510" s="103" customFormat="1" ht="14.25"/>
    <row r="511" s="103" customFormat="1" ht="14.25"/>
    <row r="512" s="103" customFormat="1" ht="14.25"/>
    <row r="513" s="103" customFormat="1" ht="14.25"/>
    <row r="514" s="103" customFormat="1" ht="14.25"/>
    <row r="515" s="103" customFormat="1" ht="14.25"/>
    <row r="516" s="103" customFormat="1" ht="14.25"/>
    <row r="517" s="103" customFormat="1" ht="14.25"/>
    <row r="518" s="103" customFormat="1" ht="14.25"/>
    <row r="519" s="103" customFormat="1" ht="14.25"/>
    <row r="520" s="103" customFormat="1" ht="14.25"/>
    <row r="521" s="103" customFormat="1" ht="14.25"/>
    <row r="522" s="103" customFormat="1" ht="14.25"/>
    <row r="523" s="103" customFormat="1" ht="14.25"/>
    <row r="524" s="103" customFormat="1" ht="14.25"/>
    <row r="525" s="103" customFormat="1" ht="14.25"/>
    <row r="526" s="103" customFormat="1" ht="14.25"/>
    <row r="527" s="103" customFormat="1" ht="14.25"/>
    <row r="528" s="103" customFormat="1" ht="14.25"/>
    <row r="529" s="103" customFormat="1" ht="14.25"/>
    <row r="530" s="103" customFormat="1" ht="14.25"/>
    <row r="531" s="103" customFormat="1" ht="14.25"/>
    <row r="532" s="103" customFormat="1" ht="14.25"/>
    <row r="533" s="103" customFormat="1" ht="14.25"/>
    <row r="534" s="103" customFormat="1" ht="14.25"/>
    <row r="535" s="103" customFormat="1" ht="14.25"/>
    <row r="536" s="103" customFormat="1" ht="14.25"/>
    <row r="537" s="103" customFormat="1" ht="14.25"/>
    <row r="538" s="103" customFormat="1" ht="14.25"/>
    <row r="539" s="103" customFormat="1" ht="14.25"/>
    <row r="540" s="103" customFormat="1" ht="14.25"/>
    <row r="541" s="103" customFormat="1" ht="14.25"/>
    <row r="542" s="103" customFormat="1" ht="14.25"/>
    <row r="543" s="103" customFormat="1" ht="14.25"/>
    <row r="544" s="103" customFormat="1" ht="14.25"/>
    <row r="545" s="103" customFormat="1" ht="14.25"/>
    <row r="546" s="103" customFormat="1" ht="14.25"/>
    <row r="547" s="103" customFormat="1" ht="14.25"/>
    <row r="548" s="103" customFormat="1" ht="14.25"/>
    <row r="549" s="103" customFormat="1" ht="14.25"/>
    <row r="550" s="103" customFormat="1" ht="14.25"/>
    <row r="551" s="103" customFormat="1" ht="14.25"/>
    <row r="552" s="103" customFormat="1" ht="14.25"/>
    <row r="553" s="103" customFormat="1" ht="14.25"/>
    <row r="554" s="103" customFormat="1" ht="14.25"/>
    <row r="555" s="103" customFormat="1" ht="14.25"/>
    <row r="556" s="103" customFormat="1" ht="14.25"/>
    <row r="557" s="103" customFormat="1" ht="14.25"/>
    <row r="558" s="103" customFormat="1" ht="14.25"/>
    <row r="559" s="103" customFormat="1" ht="14.25"/>
    <row r="560" s="103" customFormat="1" ht="14.25"/>
    <row r="561" s="103" customFormat="1" ht="14.25"/>
    <row r="562" s="103" customFormat="1" ht="14.25"/>
    <row r="563" s="103" customFormat="1" ht="14.25"/>
    <row r="564" s="103" customFormat="1" ht="14.25"/>
    <row r="565" s="103" customFormat="1" ht="14.25"/>
    <row r="566" s="103" customFormat="1" ht="14.25"/>
    <row r="567" s="103" customFormat="1" ht="14.25"/>
    <row r="568" s="103" customFormat="1" ht="14.25"/>
    <row r="569" s="103" customFormat="1" ht="14.25"/>
    <row r="570" s="103" customFormat="1" ht="14.25"/>
    <row r="571" s="103" customFormat="1" ht="14.25"/>
    <row r="572" s="103" customFormat="1" ht="14.25"/>
    <row r="573" s="103" customFormat="1" ht="14.25"/>
    <row r="574" s="103" customFormat="1" ht="14.25"/>
    <row r="575" s="103" customFormat="1" ht="14.25"/>
    <row r="576" s="103" customFormat="1" ht="14.25"/>
    <row r="577" s="103" customFormat="1" ht="14.25"/>
    <row r="578" s="103" customFormat="1" ht="14.25"/>
    <row r="579" s="103" customFormat="1" ht="14.25"/>
    <row r="580" s="103" customFormat="1" ht="14.25"/>
    <row r="581" s="103" customFormat="1" ht="14.25"/>
    <row r="582" s="103" customFormat="1" ht="14.25"/>
    <row r="583" s="103" customFormat="1" ht="14.25"/>
    <row r="584" s="103" customFormat="1" ht="14.25"/>
    <row r="585" s="103" customFormat="1" ht="14.25"/>
    <row r="586" s="103" customFormat="1" ht="14.25"/>
    <row r="587" s="103" customFormat="1" ht="14.25"/>
    <row r="588" s="103" customFormat="1" ht="14.25"/>
    <row r="589" s="103" customFormat="1" ht="14.25"/>
    <row r="590" s="103" customFormat="1" ht="14.25"/>
    <row r="591" s="103" customFormat="1" ht="14.25"/>
    <row r="592" s="103" customFormat="1" ht="14.25"/>
    <row r="593" s="103" customFormat="1" ht="14.25"/>
    <row r="594" s="103" customFormat="1" ht="14.25"/>
    <row r="595" s="103" customFormat="1" ht="14.25"/>
    <row r="596" s="103" customFormat="1" ht="14.25"/>
    <row r="597" s="103" customFormat="1" ht="14.25"/>
    <row r="598" s="103" customFormat="1" ht="14.25"/>
    <row r="599" s="103" customFormat="1" ht="14.25"/>
    <row r="600" s="103" customFormat="1" ht="14.25"/>
    <row r="601" s="103" customFormat="1" ht="14.25"/>
    <row r="602" s="103" customFormat="1" ht="14.25"/>
    <row r="603" s="103" customFormat="1" ht="14.25"/>
    <row r="604" s="103" customFormat="1" ht="14.25"/>
    <row r="605" s="103" customFormat="1" ht="14.25"/>
    <row r="606" s="103" customFormat="1" ht="14.25"/>
    <row r="607" s="103" customFormat="1" ht="14.25"/>
    <row r="608" s="103" customFormat="1" ht="14.25"/>
    <row r="609" s="103" customFormat="1" ht="14.25"/>
    <row r="610" s="103" customFormat="1" ht="14.25"/>
    <row r="611" s="103" customFormat="1" ht="14.25"/>
    <row r="612" s="103" customFormat="1" ht="14.25"/>
    <row r="613" s="103" customFormat="1" ht="14.25"/>
    <row r="614" s="103" customFormat="1" ht="14.25"/>
    <row r="615" s="103" customFormat="1" ht="14.25"/>
    <row r="616" s="103" customFormat="1" ht="14.25"/>
    <row r="617" s="103" customFormat="1" ht="14.25"/>
    <row r="618" s="103" customFormat="1" ht="14.25"/>
    <row r="619" s="103" customFormat="1" ht="14.25"/>
    <row r="620" s="103" customFormat="1" ht="14.25"/>
    <row r="621" s="103" customFormat="1" ht="14.25"/>
    <row r="622" s="103" customFormat="1" ht="14.25"/>
    <row r="623" s="103" customFormat="1" ht="14.25"/>
    <row r="624" s="103" customFormat="1" ht="14.25"/>
    <row r="625" s="103" customFormat="1" ht="14.25"/>
    <row r="626" s="103" customFormat="1" ht="14.25"/>
    <row r="627" s="103" customFormat="1" ht="14.25"/>
    <row r="628" s="103" customFormat="1" ht="14.25"/>
    <row r="629" s="103" customFormat="1" ht="14.25"/>
    <row r="630" s="103" customFormat="1" ht="14.25"/>
    <row r="631" s="103" customFormat="1" ht="14.25"/>
    <row r="632" s="103" customFormat="1" ht="14.25"/>
    <row r="633" s="103" customFormat="1" ht="14.25"/>
    <row r="634" s="103" customFormat="1" ht="14.25"/>
    <row r="635" s="103" customFormat="1" ht="14.25"/>
    <row r="636" s="103" customFormat="1" ht="14.25"/>
    <row r="637" s="103" customFormat="1" ht="14.25"/>
    <row r="638" s="103" customFormat="1" ht="14.25"/>
    <row r="639" s="103" customFormat="1" ht="14.25"/>
    <row r="640" s="103" customFormat="1" ht="14.25"/>
    <row r="641" s="103" customFormat="1" ht="14.25"/>
    <row r="642" s="103" customFormat="1" ht="14.25"/>
    <row r="643" s="103" customFormat="1" ht="14.25"/>
    <row r="644" s="103" customFormat="1" ht="14.25"/>
    <row r="645" s="103" customFormat="1" ht="14.25"/>
    <row r="646" s="103" customFormat="1" ht="14.25"/>
    <row r="647" s="103" customFormat="1" ht="14.25"/>
    <row r="648" s="103" customFormat="1" ht="14.25"/>
    <row r="649" s="103" customFormat="1" ht="14.25"/>
    <row r="650" s="103" customFormat="1" ht="14.25"/>
    <row r="651" s="103" customFormat="1" ht="14.25"/>
    <row r="652" s="103" customFormat="1" ht="14.25"/>
    <row r="653" s="103" customFormat="1" ht="14.25"/>
    <row r="654" s="103" customFormat="1" ht="14.25"/>
    <row r="655" s="103" customFormat="1" ht="14.25"/>
    <row r="656" s="103" customFormat="1" ht="14.25"/>
    <row r="657" s="103" customFormat="1" ht="14.25"/>
    <row r="658" s="103" customFormat="1" ht="14.25"/>
    <row r="659" s="103" customFormat="1" ht="14.25"/>
    <row r="660" s="103" customFormat="1" ht="14.25"/>
    <row r="661" s="103" customFormat="1" ht="14.25"/>
    <row r="662" s="103" customFormat="1" ht="14.25"/>
    <row r="663" s="103" customFormat="1" ht="14.25"/>
    <row r="664" s="103" customFormat="1" ht="14.25"/>
    <row r="665" s="103" customFormat="1" ht="14.25"/>
    <row r="666" s="103" customFormat="1" ht="14.25"/>
    <row r="667" s="103" customFormat="1" ht="14.25"/>
    <row r="668" s="103" customFormat="1" ht="14.25"/>
    <row r="669" s="103" customFormat="1" ht="14.25"/>
    <row r="670" s="103" customFormat="1" ht="14.25"/>
    <row r="671" s="103" customFormat="1" ht="14.25"/>
    <row r="672" s="103" customFormat="1" ht="14.25"/>
    <row r="673" s="103" customFormat="1" ht="14.25"/>
    <row r="674" s="103" customFormat="1" ht="14.25"/>
    <row r="675" s="103" customFormat="1" ht="14.25"/>
    <row r="676" s="103" customFormat="1" ht="14.25"/>
    <row r="677" s="103" customFormat="1" ht="14.25"/>
    <row r="678" s="103" customFormat="1" ht="14.25"/>
    <row r="679" s="103" customFormat="1" ht="14.25"/>
    <row r="680" s="103" customFormat="1" ht="14.25"/>
    <row r="681" s="103" customFormat="1" ht="14.25"/>
    <row r="682" s="103" customFormat="1" ht="14.25"/>
    <row r="683" s="103" customFormat="1" ht="14.25"/>
    <row r="684" s="103" customFormat="1" ht="14.25"/>
    <row r="685" s="103" customFormat="1" ht="14.25"/>
    <row r="686" s="103" customFormat="1" ht="14.25"/>
    <row r="687" s="103" customFormat="1" ht="14.25"/>
    <row r="688" s="103" customFormat="1" ht="14.25"/>
    <row r="689" s="103" customFormat="1" ht="14.25"/>
    <row r="690" s="103" customFormat="1" ht="14.25"/>
    <row r="691" s="103" customFormat="1" ht="14.25"/>
    <row r="692" s="103" customFormat="1" ht="14.25"/>
    <row r="693" s="103" customFormat="1" ht="14.25"/>
    <row r="694" s="103" customFormat="1" ht="14.25"/>
    <row r="695" s="103" customFormat="1" ht="14.25"/>
    <row r="696" s="103" customFormat="1" ht="14.25"/>
    <row r="697" s="103" customFormat="1" ht="14.25"/>
    <row r="698" s="103" customFormat="1" ht="14.25"/>
    <row r="699" s="103" customFormat="1" ht="14.25"/>
    <row r="700" s="103" customFormat="1" ht="14.25"/>
    <row r="701" s="103" customFormat="1" ht="14.25"/>
    <row r="702" s="103" customFormat="1" ht="14.25"/>
    <row r="703" s="103" customFormat="1" ht="14.25"/>
    <row r="704" s="103" customFormat="1" ht="14.25"/>
    <row r="705" s="103" customFormat="1" ht="14.25"/>
    <row r="706" s="103" customFormat="1" ht="14.25"/>
    <row r="707" s="103" customFormat="1" ht="14.25"/>
    <row r="708" s="103" customFormat="1" ht="14.25"/>
    <row r="709" s="103" customFormat="1" ht="14.25"/>
    <row r="710" s="103" customFormat="1" ht="14.25"/>
    <row r="711" s="103" customFormat="1" ht="14.25"/>
    <row r="712" s="103" customFormat="1" ht="14.25"/>
    <row r="713" s="103" customFormat="1" ht="14.25"/>
    <row r="714" s="103" customFormat="1" ht="14.25"/>
    <row r="715" s="103" customFormat="1" ht="14.25"/>
    <row r="716" s="103" customFormat="1" ht="14.25"/>
    <row r="717" s="103" customFormat="1" ht="14.25"/>
    <row r="718" s="103" customFormat="1" ht="14.25"/>
    <row r="719" s="103" customFormat="1" ht="14.25"/>
    <row r="720" s="103" customFormat="1" ht="14.25"/>
    <row r="721" s="103" customFormat="1" ht="14.25"/>
    <row r="722" s="103" customFormat="1" ht="14.25"/>
    <row r="723" s="103" customFormat="1" ht="14.25"/>
    <row r="724" s="103" customFormat="1" ht="14.25"/>
    <row r="725" s="103" customFormat="1" ht="14.25"/>
    <row r="726" s="103" customFormat="1" ht="14.25"/>
    <row r="727" s="103" customFormat="1" ht="14.25"/>
    <row r="728" s="103" customFormat="1" ht="14.25"/>
    <row r="729" s="103" customFormat="1" ht="14.25"/>
    <row r="730" s="103" customFormat="1" ht="14.25"/>
    <row r="731" s="103" customFormat="1" ht="14.25"/>
    <row r="732" s="103" customFormat="1" ht="14.25"/>
    <row r="733" s="103" customFormat="1" ht="14.25"/>
    <row r="734" s="103" customFormat="1" ht="14.25"/>
    <row r="735" s="103" customFormat="1" ht="14.25"/>
    <row r="736" s="103" customFormat="1" ht="14.25"/>
    <row r="737" s="103" customFormat="1" ht="14.25"/>
    <row r="738" s="103" customFormat="1" ht="14.25"/>
    <row r="739" s="103" customFormat="1" ht="14.25"/>
    <row r="740" s="103" customFormat="1" ht="14.25"/>
    <row r="741" s="103" customFormat="1" ht="14.25"/>
    <row r="742" s="103" customFormat="1" ht="14.25"/>
    <row r="743" s="103" customFormat="1" ht="14.25"/>
    <row r="744" s="103" customFormat="1" ht="14.25"/>
    <row r="745" s="103" customFormat="1" ht="14.25"/>
    <row r="746" s="103" customFormat="1" ht="14.25"/>
  </sheetData>
  <printOptions/>
  <pageMargins left="0.75" right="0.75" top="1" bottom="1" header="0.511811024" footer="0.51181102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5" zoomScaleNormal="75" workbookViewId="0" topLeftCell="A1">
      <selection activeCell="A1" sqref="A1"/>
    </sheetView>
  </sheetViews>
  <sheetFormatPr defaultColWidth="16.00390625" defaultRowHeight="12.75"/>
  <cols>
    <col min="1" max="1" width="31.00390625" style="99" customWidth="1"/>
    <col min="2" max="2" width="12.57421875" style="99" bestFit="1" customWidth="1"/>
    <col min="3" max="3" width="8.57421875" style="99" bestFit="1" customWidth="1"/>
    <col min="4" max="4" width="11.421875" style="99" bestFit="1" customWidth="1"/>
    <col min="5" max="5" width="11.57421875" style="99" bestFit="1" customWidth="1"/>
    <col min="6" max="6" width="12.28125" style="99" bestFit="1" customWidth="1"/>
    <col min="7" max="7" width="9.140625" style="99" bestFit="1" customWidth="1"/>
    <col min="8" max="8" width="9.28125" style="99" bestFit="1" customWidth="1"/>
    <col min="9" max="9" width="28.421875" style="80" customWidth="1"/>
    <col min="10" max="10" width="14.421875" style="80" customWidth="1"/>
    <col min="11" max="11" width="19.28125" style="80" customWidth="1"/>
    <col min="12" max="12" width="21.00390625" style="80" customWidth="1"/>
    <col min="13" max="16384" width="16.00390625" style="80" customWidth="1"/>
  </cols>
  <sheetData>
    <row r="1" spans="1:8" ht="12.75">
      <c r="A1" s="77" t="s">
        <v>89</v>
      </c>
      <c r="B1" s="78"/>
      <c r="C1" s="78"/>
      <c r="D1" s="78"/>
      <c r="E1" s="79"/>
      <c r="F1" s="79"/>
      <c r="G1" s="79"/>
      <c r="H1" s="79"/>
    </row>
    <row r="2" spans="1:8" ht="12.75">
      <c r="A2" s="77" t="s">
        <v>90</v>
      </c>
      <c r="B2" s="78"/>
      <c r="C2" s="78"/>
      <c r="D2" s="78"/>
      <c r="E2" s="79"/>
      <c r="F2" s="79"/>
      <c r="G2" s="79"/>
      <c r="H2" s="79"/>
    </row>
    <row r="3" spans="1:8" ht="12.75">
      <c r="A3" s="77" t="s">
        <v>116</v>
      </c>
      <c r="B3" s="78"/>
      <c r="C3" s="78"/>
      <c r="D3" s="78"/>
      <c r="E3" s="79"/>
      <c r="F3" s="79"/>
      <c r="G3" s="79"/>
      <c r="H3" s="79"/>
    </row>
    <row r="4" spans="1:8" ht="13.5" thickBot="1">
      <c r="A4" s="77"/>
      <c r="B4" s="78"/>
      <c r="C4" s="78"/>
      <c r="D4" s="78"/>
      <c r="E4" s="79"/>
      <c r="F4" s="79"/>
      <c r="G4" s="79"/>
      <c r="H4" s="79"/>
    </row>
    <row r="5" spans="1:8" ht="12.75">
      <c r="A5" s="81"/>
      <c r="B5" s="82"/>
      <c r="C5" s="82"/>
      <c r="D5" s="82"/>
      <c r="E5" s="82"/>
      <c r="F5" s="82"/>
      <c r="G5" s="82"/>
      <c r="H5" s="82"/>
    </row>
    <row r="6" spans="1:8" ht="12.75">
      <c r="A6" s="83" t="s">
        <v>91</v>
      </c>
      <c r="B6" s="84" t="s">
        <v>92</v>
      </c>
      <c r="C6" s="85" t="s">
        <v>47</v>
      </c>
      <c r="D6" s="85" t="s">
        <v>93</v>
      </c>
      <c r="E6" s="85" t="s">
        <v>94</v>
      </c>
      <c r="F6" s="85" t="s">
        <v>109</v>
      </c>
      <c r="G6" s="85" t="s">
        <v>111</v>
      </c>
      <c r="H6" s="85" t="s">
        <v>110</v>
      </c>
    </row>
    <row r="7" spans="1:8" ht="13.5" thickBot="1">
      <c r="A7" s="86"/>
      <c r="B7" s="87"/>
      <c r="C7" s="88"/>
      <c r="D7" s="88"/>
      <c r="E7" s="88"/>
      <c r="F7" s="88"/>
      <c r="G7" s="88"/>
      <c r="H7" s="88"/>
    </row>
    <row r="8" spans="1:8" ht="12.75">
      <c r="A8" s="79"/>
      <c r="B8" s="79"/>
      <c r="C8" s="79"/>
      <c r="D8" s="79"/>
      <c r="E8" s="79"/>
      <c r="F8" s="79"/>
      <c r="G8" s="79"/>
      <c r="H8" s="79"/>
    </row>
    <row r="9" spans="1:8" ht="12.75">
      <c r="A9" s="89" t="s">
        <v>95</v>
      </c>
      <c r="B9" s="90" t="s">
        <v>96</v>
      </c>
      <c r="C9" s="91">
        <v>1112.85</v>
      </c>
      <c r="D9" s="91">
        <v>876.5</v>
      </c>
      <c r="E9" s="91">
        <v>988.24</v>
      </c>
      <c r="F9" s="91">
        <f>SUM(C9:E9)</f>
        <v>2977.59</v>
      </c>
      <c r="G9" s="92">
        <f>ROUNDUP((C9)+(D9),2)</f>
        <v>1989.35</v>
      </c>
      <c r="H9" s="92">
        <f>ROUNDUP((F9*12)+(G9*2),2)</f>
        <v>39709.78</v>
      </c>
    </row>
    <row r="10" spans="1:8" ht="12.75">
      <c r="A10" s="90" t="s">
        <v>97</v>
      </c>
      <c r="B10" s="90" t="s">
        <v>98</v>
      </c>
      <c r="C10" s="91">
        <f>ROUNDUP($C$9*0.4332,2)</f>
        <v>482.09</v>
      </c>
      <c r="D10" s="91">
        <f>ROUNDUP(($D$9+$E$9)*0.4332,2)</f>
        <v>807.81</v>
      </c>
      <c r="E10" s="91">
        <v>0</v>
      </c>
      <c r="F10" s="91">
        <f>SUM(C10:E10)</f>
        <v>1289.8999999999999</v>
      </c>
      <c r="G10" s="92">
        <f>ROUNDUP((C10)+(D10),2)</f>
        <v>1289.9</v>
      </c>
      <c r="H10" s="92">
        <f>ROUNDUP((F10*12)+(G10*2),2)</f>
        <v>18058.6</v>
      </c>
    </row>
    <row r="11" spans="1:8" ht="12.75">
      <c r="A11" s="79"/>
      <c r="B11" s="90" t="s">
        <v>99</v>
      </c>
      <c r="C11" s="91">
        <f>ROUNDUP($C$9*0.361,2)</f>
        <v>401.74</v>
      </c>
      <c r="D11" s="91">
        <f>ROUNDUP(($D$9+$E$9)*0.361,2)</f>
        <v>673.18</v>
      </c>
      <c r="E11" s="91">
        <v>0</v>
      </c>
      <c r="F11" s="91">
        <f>SUM(C11:E11)</f>
        <v>1074.92</v>
      </c>
      <c r="G11" s="92">
        <f>ROUNDUP((C11)+(D11),2)</f>
        <v>1074.92</v>
      </c>
      <c r="H11" s="92">
        <f>ROUNDUP((F11*12)+(G11*2),2)</f>
        <v>15048.88</v>
      </c>
    </row>
    <row r="12" spans="1:8" ht="12.75">
      <c r="A12" s="79"/>
      <c r="B12" s="90" t="s">
        <v>100</v>
      </c>
      <c r="C12" s="91">
        <f>ROUNDUP($C$9*0.2888,2)</f>
        <v>321.4</v>
      </c>
      <c r="D12" s="91">
        <f>ROUNDUP(($D$9+$E$9)*0.2888,2)</f>
        <v>538.54</v>
      </c>
      <c r="E12" s="91">
        <v>0</v>
      </c>
      <c r="F12" s="91">
        <f>SUM(C12:E12)</f>
        <v>859.9399999999999</v>
      </c>
      <c r="G12" s="92">
        <f>ROUNDUP((C12)+(D12),2)</f>
        <v>859.94</v>
      </c>
      <c r="H12" s="92">
        <f>ROUNDUP((F12*12)+(G12*2),2)</f>
        <v>12039.16</v>
      </c>
    </row>
    <row r="13" spans="1:8" ht="12.75">
      <c r="A13" s="79"/>
      <c r="B13" s="90" t="s">
        <v>101</v>
      </c>
      <c r="C13" s="91">
        <f>ROUNDUP($C$9*0.2166,2)</f>
        <v>241.04999999999998</v>
      </c>
      <c r="D13" s="91">
        <f>ROUNDUP(($D$9+$E$9)*0.2166,2)</f>
        <v>403.90999999999997</v>
      </c>
      <c r="E13" s="91">
        <v>0</v>
      </c>
      <c r="F13" s="91">
        <f>SUM(C13:E13)</f>
        <v>644.9599999999999</v>
      </c>
      <c r="G13" s="92">
        <f>ROUNDUP((C13)+(D13),2)</f>
        <v>644.96</v>
      </c>
      <c r="H13" s="92">
        <f>ROUNDUP((F13*12)+(G13*2),2)</f>
        <v>9029.44</v>
      </c>
    </row>
    <row r="14" spans="1:8" ht="13.5" thickBot="1">
      <c r="A14" s="93"/>
      <c r="B14" s="94"/>
      <c r="C14" s="95"/>
      <c r="D14" s="95"/>
      <c r="E14" s="95"/>
      <c r="F14" s="95"/>
      <c r="G14" s="96"/>
      <c r="H14" s="96"/>
    </row>
    <row r="15" spans="1:8" ht="13.5" thickTop="1">
      <c r="A15" s="79"/>
      <c r="B15" s="79"/>
      <c r="C15" s="91"/>
      <c r="D15" s="91"/>
      <c r="E15" s="91"/>
      <c r="F15" s="91"/>
      <c r="G15" s="92"/>
      <c r="H15" s="92"/>
    </row>
    <row r="16" spans="1:8" ht="12.75">
      <c r="A16" s="89" t="s">
        <v>102</v>
      </c>
      <c r="B16" s="90" t="s">
        <v>96</v>
      </c>
      <c r="C16" s="91">
        <v>1112.85</v>
      </c>
      <c r="D16" s="91">
        <v>802.78</v>
      </c>
      <c r="E16" s="91">
        <v>461.03</v>
      </c>
      <c r="F16" s="91">
        <f>SUM(C16:E16)</f>
        <v>2376.66</v>
      </c>
      <c r="G16" s="92">
        <f>ROUNDUP((C16)+(D16),2)</f>
        <v>1915.63</v>
      </c>
      <c r="H16" s="92">
        <f>ROUNDUP((F16*12)+(G16*2),2)</f>
        <v>32351.18</v>
      </c>
    </row>
    <row r="17" spans="1:8" ht="12.75">
      <c r="A17" s="89" t="s">
        <v>103</v>
      </c>
      <c r="B17" s="90" t="s">
        <v>98</v>
      </c>
      <c r="C17" s="91">
        <f>ROUNDUP($C$16*0.4332,2)</f>
        <v>482.09</v>
      </c>
      <c r="D17" s="91">
        <f>ROUNDUP(($D$16+$E$16)*0.4332,2)</f>
        <v>547.49</v>
      </c>
      <c r="E17" s="91">
        <v>0</v>
      </c>
      <c r="F17" s="91">
        <f>SUM(C17:E17)</f>
        <v>1029.58</v>
      </c>
      <c r="G17" s="92">
        <f>ROUNDUP((C17)+(D17),2)</f>
        <v>1029.58</v>
      </c>
      <c r="H17" s="92">
        <f>ROUNDUP((F17*12)+(G17*2),2)</f>
        <v>14414.12</v>
      </c>
    </row>
    <row r="18" spans="1:8" ht="12.75">
      <c r="A18" s="90" t="s">
        <v>104</v>
      </c>
      <c r="B18" s="90" t="s">
        <v>99</v>
      </c>
      <c r="C18" s="91">
        <f>ROUNDUP($C$16*0.361,2)</f>
        <v>401.74</v>
      </c>
      <c r="D18" s="91">
        <f>ROUNDUP(($D$16+$E$16)*0.361,2)</f>
        <v>456.24</v>
      </c>
      <c r="E18" s="91">
        <v>0</v>
      </c>
      <c r="F18" s="91">
        <f>SUM(C18:E18)</f>
        <v>857.98</v>
      </c>
      <c r="G18" s="92">
        <f>ROUNDUP((C18)+(D18),2)</f>
        <v>857.98</v>
      </c>
      <c r="H18" s="92">
        <f>ROUNDUP((F18*12)+(G18*2),2)</f>
        <v>12011.72</v>
      </c>
    </row>
    <row r="19" spans="1:8" ht="12.75">
      <c r="A19" s="79"/>
      <c r="B19" s="90" t="s">
        <v>100</v>
      </c>
      <c r="C19" s="91">
        <f>ROUNDUP($C$16*0.2888,2)</f>
        <v>321.4</v>
      </c>
      <c r="D19" s="91">
        <f>ROUNDUP(($D$16+$E$16)*0.2888,2)</f>
        <v>364.99</v>
      </c>
      <c r="E19" s="91">
        <v>0</v>
      </c>
      <c r="F19" s="91">
        <f>SUM(C19:E19)</f>
        <v>686.39</v>
      </c>
      <c r="G19" s="92">
        <f>ROUNDUP((C19)+(D19),2)</f>
        <v>686.39</v>
      </c>
      <c r="H19" s="92">
        <f>ROUNDUP((F19*12)+(G19*2),2)</f>
        <v>9609.46</v>
      </c>
    </row>
    <row r="20" spans="1:8" ht="12.75">
      <c r="A20" s="79"/>
      <c r="B20" s="90" t="s">
        <v>101</v>
      </c>
      <c r="C20" s="91">
        <f>ROUNDUP($C$16*0.2166,2)</f>
        <v>241.04999999999998</v>
      </c>
      <c r="D20" s="91">
        <f>ROUNDUP(($D$16+$E$16)*0.2166,2)</f>
        <v>273.75</v>
      </c>
      <c r="E20" s="91">
        <v>0</v>
      </c>
      <c r="F20" s="91">
        <f>SUM(C20:E20)</f>
        <v>514.8</v>
      </c>
      <c r="G20" s="92">
        <f>ROUNDUP((C20)+(D20),2)</f>
        <v>514.8</v>
      </c>
      <c r="H20" s="92">
        <f>ROUNDUP((F20*12)+(G20*2),2)</f>
        <v>7207.2</v>
      </c>
    </row>
    <row r="21" spans="1:8" ht="13.5" thickBot="1">
      <c r="A21" s="93"/>
      <c r="B21" s="93"/>
      <c r="C21" s="95"/>
      <c r="D21" s="95"/>
      <c r="E21" s="95"/>
      <c r="F21" s="95"/>
      <c r="G21" s="96"/>
      <c r="H21" s="96"/>
    </row>
    <row r="22" spans="1:8" ht="13.5" thickTop="1">
      <c r="A22" s="97"/>
      <c r="B22" s="97"/>
      <c r="C22" s="91"/>
      <c r="D22" s="91"/>
      <c r="E22" s="91"/>
      <c r="F22" s="91"/>
      <c r="G22" s="92"/>
      <c r="H22" s="92"/>
    </row>
    <row r="23" spans="1:8" ht="12.75">
      <c r="A23" s="89" t="s">
        <v>105</v>
      </c>
      <c r="B23" s="90" t="s">
        <v>96</v>
      </c>
      <c r="C23" s="91">
        <v>1112.85</v>
      </c>
      <c r="D23" s="91">
        <v>704.28</v>
      </c>
      <c r="E23" s="91">
        <v>284.64</v>
      </c>
      <c r="F23" s="91">
        <f>SUM(C23:E23)</f>
        <v>2101.77</v>
      </c>
      <c r="G23" s="92">
        <f>ROUNDUP((C23)+(D23),2)</f>
        <v>1817.13</v>
      </c>
      <c r="H23" s="92">
        <f>ROUNDUP((F23*12)+(G23*2),2)</f>
        <v>28855.5</v>
      </c>
    </row>
    <row r="24" spans="1:8" ht="12.75">
      <c r="A24" s="90" t="s">
        <v>106</v>
      </c>
      <c r="B24" s="90" t="s">
        <v>98</v>
      </c>
      <c r="C24" s="91">
        <f>ROUNDUP($C$23*0.4332,2)</f>
        <v>482.09</v>
      </c>
      <c r="D24" s="91">
        <f>ROUNDUP(($D$23+$E$23)*0.4332,2)</f>
        <v>428.40999999999997</v>
      </c>
      <c r="E24" s="91">
        <v>0</v>
      </c>
      <c r="F24" s="91">
        <f>SUM(C24:E24)</f>
        <v>910.5</v>
      </c>
      <c r="G24" s="92">
        <f>ROUNDUP((C24)+(D24),2)</f>
        <v>910.5</v>
      </c>
      <c r="H24" s="92">
        <f>ROUNDUP((F24*12)+(G24*2),2)</f>
        <v>12747</v>
      </c>
    </row>
    <row r="25" spans="1:8" ht="12.75">
      <c r="A25" s="79"/>
      <c r="B25" s="90" t="s">
        <v>99</v>
      </c>
      <c r="C25" s="91">
        <f>ROUNDUP($C$23*0.361,2)</f>
        <v>401.74</v>
      </c>
      <c r="D25" s="91">
        <f>ROUNDUP(($D$23+$E$23)*0.361,2)</f>
        <v>357.01</v>
      </c>
      <c r="E25" s="91">
        <v>0</v>
      </c>
      <c r="F25" s="91">
        <f>SUM(C25:E25)</f>
        <v>758.75</v>
      </c>
      <c r="G25" s="92">
        <f>ROUNDUP((C25)+(D25),2)</f>
        <v>758.75</v>
      </c>
      <c r="H25" s="92">
        <f>ROUNDUP((F25*12)+(G25*2),2)</f>
        <v>10622.5</v>
      </c>
    </row>
    <row r="26" spans="1:8" ht="12.75">
      <c r="A26" s="79"/>
      <c r="B26" s="90" t="s">
        <v>100</v>
      </c>
      <c r="C26" s="91">
        <f>ROUNDUP($C$23*0.2888,2)</f>
        <v>321.4</v>
      </c>
      <c r="D26" s="91">
        <f>ROUNDUP(($D$23+$E$23)*0.2888,2)</f>
        <v>285.61</v>
      </c>
      <c r="E26" s="91">
        <v>0</v>
      </c>
      <c r="F26" s="91">
        <f>SUM(C26:E26)</f>
        <v>607.01</v>
      </c>
      <c r="G26" s="92">
        <f>ROUNDUP((C26)+(D26),2)</f>
        <v>607.01</v>
      </c>
      <c r="H26" s="92">
        <f>ROUNDUP((F26*12)+(G26*2),2)</f>
        <v>8498.14</v>
      </c>
    </row>
    <row r="27" spans="1:8" ht="12.75">
      <c r="A27" s="79"/>
      <c r="B27" s="90" t="s">
        <v>101</v>
      </c>
      <c r="C27" s="91">
        <f>ROUNDUP($C$23*0.2166,2)</f>
        <v>241.04999999999998</v>
      </c>
      <c r="D27" s="91">
        <f>ROUNDUP(($D$23+$E$23)*0.2166,2)</f>
        <v>214.20999999999998</v>
      </c>
      <c r="E27" s="91">
        <v>0</v>
      </c>
      <c r="F27" s="91">
        <f>SUM(C27:E27)</f>
        <v>455.26</v>
      </c>
      <c r="G27" s="92">
        <f>ROUNDUP((C27)+(D27),2)</f>
        <v>455.26</v>
      </c>
      <c r="H27" s="92">
        <f>ROUNDUP((F27*12)+(G27*2),2)</f>
        <v>6373.64</v>
      </c>
    </row>
    <row r="28" spans="1:8" ht="13.5" thickBot="1">
      <c r="A28" s="93"/>
      <c r="B28" s="93"/>
      <c r="C28" s="95"/>
      <c r="D28" s="95"/>
      <c r="E28" s="95"/>
      <c r="F28" s="95"/>
      <c r="G28" s="96"/>
      <c r="H28" s="96"/>
    </row>
    <row r="29" spans="1:8" ht="13.5" thickTop="1">
      <c r="A29" s="79"/>
      <c r="B29" s="79"/>
      <c r="C29" s="91"/>
      <c r="D29" s="91"/>
      <c r="E29" s="91"/>
      <c r="F29" s="91"/>
      <c r="G29" s="92"/>
      <c r="H29" s="92"/>
    </row>
    <row r="30" spans="1:8" ht="12.75">
      <c r="A30" s="89" t="s">
        <v>107</v>
      </c>
      <c r="B30" s="90" t="s">
        <v>96</v>
      </c>
      <c r="C30" s="91">
        <v>944.48</v>
      </c>
      <c r="D30" s="91">
        <v>588</v>
      </c>
      <c r="E30" s="91">
        <v>234.73</v>
      </c>
      <c r="F30" s="91">
        <f>SUM(C30:E30)</f>
        <v>1767.21</v>
      </c>
      <c r="G30" s="92">
        <f>ROUNDUP((C30)+(D30),2)</f>
        <v>1532.48</v>
      </c>
      <c r="H30" s="92">
        <f>ROUNDUP((F30*12)+(G30*2),2)</f>
        <v>24271.48</v>
      </c>
    </row>
    <row r="31" spans="1:8" ht="12.75">
      <c r="A31" s="90" t="s">
        <v>108</v>
      </c>
      <c r="B31" s="90" t="s">
        <v>98</v>
      </c>
      <c r="C31" s="91">
        <f>ROUNDUP($C$30*0.4332,2)</f>
        <v>409.15</v>
      </c>
      <c r="D31" s="91">
        <f>ROUNDUP(($D$30+$E$30)*0.4332,2)</f>
        <v>356.40999999999997</v>
      </c>
      <c r="E31" s="91">
        <v>0</v>
      </c>
      <c r="F31" s="91">
        <f>SUM(C31:E31)</f>
        <v>765.56</v>
      </c>
      <c r="G31" s="92">
        <f>ROUNDUP((C31)+(D31),2)</f>
        <v>765.56</v>
      </c>
      <c r="H31" s="92">
        <f>ROUNDUP((F31*12)+(G31*2),2)</f>
        <v>10717.84</v>
      </c>
    </row>
    <row r="32" spans="1:8" ht="12.75">
      <c r="A32" s="90"/>
      <c r="B32" s="90" t="s">
        <v>99</v>
      </c>
      <c r="C32" s="91">
        <f>ROUNDUP($C$30*0.361,2)</f>
        <v>340.96</v>
      </c>
      <c r="D32" s="91">
        <f>ROUNDUP(($D$30+$E$30)*0.361,2)</f>
        <v>297.01</v>
      </c>
      <c r="E32" s="91">
        <v>0</v>
      </c>
      <c r="F32" s="91">
        <f>SUM(C32:E32)</f>
        <v>637.97</v>
      </c>
      <c r="G32" s="92">
        <f>ROUNDUP((C32)+(D32),2)</f>
        <v>637.97</v>
      </c>
      <c r="H32" s="92">
        <f>ROUNDUP((F32*12)+(G32*2),2)</f>
        <v>8931.58</v>
      </c>
    </row>
    <row r="33" spans="1:8" ht="12.75">
      <c r="A33" s="90"/>
      <c r="B33" s="90" t="s">
        <v>100</v>
      </c>
      <c r="C33" s="91">
        <f>ROUNDUP($C$30*0.2888,2)</f>
        <v>272.77</v>
      </c>
      <c r="D33" s="91">
        <f>ROUNDUP(($D$30+$E$30)*0.2888,2)</f>
        <v>237.60999999999999</v>
      </c>
      <c r="E33" s="91">
        <v>0</v>
      </c>
      <c r="F33" s="91">
        <f>SUM(C33:E33)</f>
        <v>510.38</v>
      </c>
      <c r="G33" s="92">
        <f>ROUNDUP((C33)+(D33),2)</f>
        <v>510.38</v>
      </c>
      <c r="H33" s="92">
        <f>ROUNDUP((F33*12)+(G33*2),2)</f>
        <v>7145.32</v>
      </c>
    </row>
    <row r="34" spans="1:8" ht="12.75">
      <c r="A34" s="79"/>
      <c r="B34" s="90" t="s">
        <v>101</v>
      </c>
      <c r="C34" s="91">
        <f>ROUNDUP($C$30*0.2166,2)</f>
        <v>204.57999999999998</v>
      </c>
      <c r="D34" s="91">
        <f>ROUNDUP(($D$30+$E$30)*0.2166,2)</f>
        <v>178.20999999999998</v>
      </c>
      <c r="E34" s="91">
        <v>0</v>
      </c>
      <c r="F34" s="91">
        <f>SUM(C34:E34)</f>
        <v>382.78999999999996</v>
      </c>
      <c r="G34" s="92">
        <f>ROUNDUP((C34)+(D34),2)</f>
        <v>382.79</v>
      </c>
      <c r="H34" s="92">
        <f>ROUNDUP((F34*12)+(G34*2),2)</f>
        <v>5359.06</v>
      </c>
    </row>
    <row r="35" spans="1:8" ht="13.5" thickBot="1">
      <c r="A35" s="93"/>
      <c r="B35" s="93"/>
      <c r="C35" s="98"/>
      <c r="D35" s="98"/>
      <c r="E35" s="98"/>
      <c r="F35" s="98"/>
      <c r="G35" s="98"/>
      <c r="H35" s="98"/>
    </row>
    <row r="36" ht="12.75" thickTop="1"/>
    <row r="37" spans="1:10" ht="15.75">
      <c r="A37" s="100" t="s">
        <v>113</v>
      </c>
      <c r="B37" s="100"/>
      <c r="C37" s="100"/>
      <c r="D37" s="100"/>
      <c r="E37" s="100"/>
      <c r="F37" s="100"/>
      <c r="G37" s="100"/>
      <c r="H37" s="100"/>
      <c r="I37" s="101"/>
      <c r="J37" s="101"/>
    </row>
    <row r="38" spans="1:10" ht="15.75">
      <c r="A38" s="100"/>
      <c r="B38" s="101"/>
      <c r="C38" s="101"/>
      <c r="D38" s="101"/>
      <c r="E38" s="101"/>
      <c r="F38" s="101"/>
      <c r="G38" s="101"/>
      <c r="H38" s="101"/>
      <c r="I38" s="101"/>
      <c r="J38" s="101"/>
    </row>
  </sheetData>
  <printOptions/>
  <pageMargins left="0.7874015748031497" right="0.7874015748031497" top="0.5905511811023623" bottom="0.1968503937007874" header="0" footer="0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8"/>
  <sheetViews>
    <sheetView zoomScale="75" zoomScaleNormal="75" workbookViewId="0" topLeftCell="A1">
      <selection activeCell="A1" sqref="A1"/>
    </sheetView>
  </sheetViews>
  <sheetFormatPr defaultColWidth="16.00390625" defaultRowHeight="12.75"/>
  <cols>
    <col min="1" max="1" width="27.7109375" style="142" customWidth="1"/>
    <col min="2" max="2" width="14.140625" style="142" bestFit="1" customWidth="1"/>
    <col min="3" max="3" width="9.7109375" style="142" bestFit="1" customWidth="1"/>
    <col min="4" max="4" width="13.140625" style="142" bestFit="1" customWidth="1"/>
    <col min="5" max="5" width="13.00390625" style="142" bestFit="1" customWidth="1"/>
    <col min="6" max="6" width="13.28125" style="142" bestFit="1" customWidth="1"/>
    <col min="7" max="7" width="11.00390625" style="142" bestFit="1" customWidth="1"/>
    <col min="8" max="8" width="12.140625" style="142" bestFit="1" customWidth="1"/>
    <col min="9" max="9" width="16.140625" style="103" customWidth="1"/>
    <col min="10" max="10" width="14.421875" style="103" customWidth="1"/>
    <col min="11" max="11" width="19.28125" style="103" customWidth="1"/>
    <col min="12" max="12" width="21.00390625" style="103" customWidth="1"/>
    <col min="13" max="16384" width="16.00390625" style="103" customWidth="1"/>
  </cols>
  <sheetData>
    <row r="1" spans="1:8" ht="15">
      <c r="A1" s="145" t="s">
        <v>89</v>
      </c>
      <c r="B1" s="161"/>
      <c r="C1" s="161"/>
      <c r="D1" s="161"/>
      <c r="E1" s="141"/>
      <c r="F1" s="141"/>
      <c r="G1" s="141"/>
      <c r="H1" s="141"/>
    </row>
    <row r="2" spans="1:8" ht="15">
      <c r="A2" s="145" t="s">
        <v>90</v>
      </c>
      <c r="B2" s="161"/>
      <c r="C2" s="161"/>
      <c r="D2" s="162"/>
      <c r="E2" s="141"/>
      <c r="F2" s="141"/>
      <c r="G2" s="141"/>
      <c r="H2" s="141"/>
    </row>
    <row r="3" spans="1:8" ht="15">
      <c r="A3" s="145"/>
      <c r="B3" s="161"/>
      <c r="C3" s="161"/>
      <c r="D3" s="161"/>
      <c r="E3" s="141"/>
      <c r="F3" s="141"/>
      <c r="G3" s="141"/>
      <c r="H3" s="141"/>
    </row>
    <row r="4" spans="1:8" ht="15">
      <c r="A4" s="145" t="s">
        <v>117</v>
      </c>
      <c r="B4" s="161"/>
      <c r="C4" s="161"/>
      <c r="D4" s="161"/>
      <c r="E4" s="141"/>
      <c r="F4" s="141"/>
      <c r="G4" s="141"/>
      <c r="H4" s="141"/>
    </row>
    <row r="5" spans="1:8" ht="15.75" thickBot="1">
      <c r="A5" s="145"/>
      <c r="B5" s="161"/>
      <c r="C5" s="161"/>
      <c r="D5" s="161"/>
      <c r="E5" s="141"/>
      <c r="F5" s="141"/>
      <c r="G5" s="141"/>
      <c r="H5" s="141"/>
    </row>
    <row r="6" spans="1:8" ht="14.25">
      <c r="A6" s="163"/>
      <c r="B6" s="164"/>
      <c r="C6" s="164"/>
      <c r="D6" s="164"/>
      <c r="E6" s="164"/>
      <c r="F6" s="164"/>
      <c r="G6" s="164"/>
      <c r="H6" s="165"/>
    </row>
    <row r="7" spans="1:8" ht="14.25">
      <c r="A7" s="149" t="s">
        <v>91</v>
      </c>
      <c r="B7" s="150" t="s">
        <v>92</v>
      </c>
      <c r="C7" s="151" t="s">
        <v>47</v>
      </c>
      <c r="D7" s="151" t="s">
        <v>93</v>
      </c>
      <c r="E7" s="151" t="s">
        <v>94</v>
      </c>
      <c r="F7" s="151" t="s">
        <v>109</v>
      </c>
      <c r="G7" s="151" t="s">
        <v>81</v>
      </c>
      <c r="H7" s="152" t="s">
        <v>118</v>
      </c>
    </row>
    <row r="8" spans="1:8" ht="15" thickBot="1">
      <c r="A8" s="166"/>
      <c r="B8" s="167"/>
      <c r="C8" s="168"/>
      <c r="D8" s="168"/>
      <c r="E8" s="168"/>
      <c r="F8" s="168"/>
      <c r="G8" s="168"/>
      <c r="H8" s="169"/>
    </row>
    <row r="9" spans="1:8" ht="14.25">
      <c r="A9" s="170"/>
      <c r="B9" s="171"/>
      <c r="C9" s="170"/>
      <c r="D9" s="170"/>
      <c r="E9" s="170"/>
      <c r="F9" s="170"/>
      <c r="G9" s="170"/>
      <c r="H9" s="170"/>
    </row>
    <row r="10" spans="1:8" ht="14.25">
      <c r="A10" s="172" t="s">
        <v>119</v>
      </c>
      <c r="B10" s="173" t="s">
        <v>96</v>
      </c>
      <c r="C10" s="115">
        <v>712.23</v>
      </c>
      <c r="D10" s="115">
        <v>376.33</v>
      </c>
      <c r="E10" s="115">
        <v>113.39</v>
      </c>
      <c r="F10" s="174">
        <f>C10+D10+E10</f>
        <v>1201.95</v>
      </c>
      <c r="G10" s="174">
        <f>ROUNDUP(C10+D10,2)</f>
        <v>1088.56</v>
      </c>
      <c r="H10" s="174">
        <f>ROUNDUP((F10*12)+(G10*2),2)</f>
        <v>16600.52</v>
      </c>
    </row>
    <row r="11" spans="1:8" ht="14.25">
      <c r="A11" s="141"/>
      <c r="B11" s="173" t="s">
        <v>98</v>
      </c>
      <c r="C11" s="115">
        <v>324.81</v>
      </c>
      <c r="D11" s="115">
        <v>187.77</v>
      </c>
      <c r="E11" s="115">
        <v>0</v>
      </c>
      <c r="F11" s="174">
        <f>C11+D11+E11</f>
        <v>512.58</v>
      </c>
      <c r="G11" s="174">
        <f>ROUNDUP(C11+D11,2)</f>
        <v>512.58</v>
      </c>
      <c r="H11" s="174">
        <f>ROUNDUP((F11*12)+(G11*2),2)</f>
        <v>7176.12</v>
      </c>
    </row>
    <row r="12" spans="1:8" ht="14.25">
      <c r="A12" s="141"/>
      <c r="B12" s="173" t="s">
        <v>99</v>
      </c>
      <c r="C12" s="115">
        <v>270.7</v>
      </c>
      <c r="D12" s="115">
        <v>156.48</v>
      </c>
      <c r="E12" s="115">
        <v>0</v>
      </c>
      <c r="F12" s="174">
        <f>C12+D12+E12</f>
        <v>427.17999999999995</v>
      </c>
      <c r="G12" s="174">
        <f>ROUNDUP(C12+D12,2)</f>
        <v>427.18</v>
      </c>
      <c r="H12" s="174">
        <f>ROUNDUP((F12*12)+(G12*2),2)</f>
        <v>5980.52</v>
      </c>
    </row>
    <row r="13" spans="1:8" ht="14.25">
      <c r="A13" s="141"/>
      <c r="B13" s="173" t="s">
        <v>100</v>
      </c>
      <c r="C13" s="115">
        <v>216.57</v>
      </c>
      <c r="D13" s="115">
        <v>125.2</v>
      </c>
      <c r="E13" s="115">
        <v>0</v>
      </c>
      <c r="F13" s="174">
        <f>C13+D13+E13</f>
        <v>341.77</v>
      </c>
      <c r="G13" s="174">
        <f>ROUNDUP(C13+D13,2)</f>
        <v>341.77</v>
      </c>
      <c r="H13" s="174">
        <f>ROUNDUP((F13*12)+(G13*2),2)</f>
        <v>4784.78</v>
      </c>
    </row>
    <row r="14" spans="1:8" ht="14.25">
      <c r="A14" s="141"/>
      <c r="B14" s="173" t="s">
        <v>101</v>
      </c>
      <c r="C14" s="115">
        <v>162.44</v>
      </c>
      <c r="D14" s="115">
        <v>93.91</v>
      </c>
      <c r="E14" s="115">
        <v>0</v>
      </c>
      <c r="F14" s="174">
        <f>C14+D14+E14</f>
        <v>256.35</v>
      </c>
      <c r="G14" s="174">
        <f>ROUNDUP(C14+D14,2)</f>
        <v>256.35</v>
      </c>
      <c r="H14" s="174">
        <f>ROUNDUP((F14*12)+(G14*2),2)</f>
        <v>3588.9</v>
      </c>
    </row>
    <row r="15" spans="1:8" ht="15" thickBot="1">
      <c r="A15" s="175"/>
      <c r="B15" s="175"/>
      <c r="C15" s="160"/>
      <c r="D15" s="160"/>
      <c r="E15" s="160"/>
      <c r="F15" s="176"/>
      <c r="G15" s="176"/>
      <c r="H15" s="176"/>
    </row>
    <row r="16" spans="1:8" ht="15" thickTop="1">
      <c r="A16" s="177"/>
      <c r="B16" s="177"/>
      <c r="C16" s="115"/>
      <c r="D16" s="115"/>
      <c r="E16" s="115"/>
      <c r="F16" s="174"/>
      <c r="G16" s="174"/>
      <c r="H16" s="174"/>
    </row>
    <row r="17" spans="1:8" ht="14.25">
      <c r="A17" s="172" t="s">
        <v>120</v>
      </c>
      <c r="B17" s="173" t="s">
        <v>96</v>
      </c>
      <c r="C17" s="115">
        <v>890.26</v>
      </c>
      <c r="D17" s="115">
        <v>470.42</v>
      </c>
      <c r="E17" s="115">
        <v>132.24</v>
      </c>
      <c r="F17" s="174">
        <f>C17+D17+E17</f>
        <v>1492.92</v>
      </c>
      <c r="G17" s="174">
        <f>ROUNDUP(C17+D17,2)</f>
        <v>1360.68</v>
      </c>
      <c r="H17" s="174">
        <f>ROUNDUP((F17*12)+(G17*2),2)</f>
        <v>20636.4</v>
      </c>
    </row>
    <row r="18" spans="1:8" ht="14.25">
      <c r="A18" s="141"/>
      <c r="B18" s="173" t="s">
        <v>98</v>
      </c>
      <c r="C18" s="115">
        <v>406.01</v>
      </c>
      <c r="D18" s="115">
        <v>234.73</v>
      </c>
      <c r="E18" s="115">
        <v>0</v>
      </c>
      <c r="F18" s="174">
        <f>C18+D18+E18</f>
        <v>640.74</v>
      </c>
      <c r="G18" s="174">
        <f>ROUNDUP(C18+D18,2)</f>
        <v>640.74</v>
      </c>
      <c r="H18" s="174">
        <f>ROUNDUP((F18*12)+(G18*2),2)</f>
        <v>8970.36</v>
      </c>
    </row>
    <row r="19" spans="1:8" ht="14.25">
      <c r="A19" s="141"/>
      <c r="B19" s="173" t="s">
        <v>99</v>
      </c>
      <c r="C19" s="115">
        <v>338.34</v>
      </c>
      <c r="D19" s="115">
        <v>195.62</v>
      </c>
      <c r="E19" s="115">
        <v>0</v>
      </c>
      <c r="F19" s="174">
        <f>C19+D19+E19</f>
        <v>533.96</v>
      </c>
      <c r="G19" s="174">
        <f>ROUNDUP(C19+D19,2)</f>
        <v>533.96</v>
      </c>
      <c r="H19" s="174">
        <f>ROUNDUP((F19*12)+(G19*2),2)</f>
        <v>7475.44</v>
      </c>
    </row>
    <row r="20" spans="1:8" ht="14.25">
      <c r="A20" s="141"/>
      <c r="B20" s="173" t="s">
        <v>100</v>
      </c>
      <c r="C20" s="115">
        <v>270.69</v>
      </c>
      <c r="D20" s="115">
        <v>156.48</v>
      </c>
      <c r="E20" s="115">
        <v>0</v>
      </c>
      <c r="F20" s="174">
        <f>C20+D20+E20</f>
        <v>427.16999999999996</v>
      </c>
      <c r="G20" s="174">
        <f>ROUNDUP(C20+D20,2)</f>
        <v>427.17</v>
      </c>
      <c r="H20" s="174">
        <f>ROUNDUP((F20*12)+(G20*2),2)</f>
        <v>5980.38</v>
      </c>
    </row>
    <row r="21" spans="1:8" ht="14.25">
      <c r="A21" s="141"/>
      <c r="B21" s="173" t="s">
        <v>101</v>
      </c>
      <c r="C21" s="115">
        <v>203.04</v>
      </c>
      <c r="D21" s="115">
        <v>117.38</v>
      </c>
      <c r="E21" s="115">
        <v>0</v>
      </c>
      <c r="F21" s="174">
        <f>C21+D21+E21</f>
        <v>320.41999999999996</v>
      </c>
      <c r="G21" s="174">
        <f>ROUNDUP(C21+D21,2)</f>
        <v>320.42</v>
      </c>
      <c r="H21" s="174">
        <f>ROUNDUP((F21*12)+(G21*2),2)</f>
        <v>4485.88</v>
      </c>
    </row>
    <row r="22" spans="1:8" ht="15" thickBot="1">
      <c r="A22" s="175"/>
      <c r="B22" s="175"/>
      <c r="C22" s="160"/>
      <c r="D22" s="160"/>
      <c r="E22" s="160"/>
      <c r="F22" s="176"/>
      <c r="G22" s="176"/>
      <c r="H22" s="176"/>
    </row>
    <row r="23" spans="1:8" ht="15" thickTop="1">
      <c r="A23" s="177"/>
      <c r="B23" s="177"/>
      <c r="C23" s="115"/>
      <c r="D23" s="115"/>
      <c r="E23" s="115"/>
      <c r="F23" s="174"/>
      <c r="G23" s="174"/>
      <c r="H23" s="174"/>
    </row>
    <row r="24" spans="1:8" ht="14.25">
      <c r="A24" s="177" t="s">
        <v>121</v>
      </c>
      <c r="B24" s="178" t="s">
        <v>96</v>
      </c>
      <c r="C24" s="115">
        <v>890.26</v>
      </c>
      <c r="D24" s="115">
        <v>642.24</v>
      </c>
      <c r="E24" s="115">
        <v>286.9</v>
      </c>
      <c r="F24" s="174">
        <f>C24+D24+E24</f>
        <v>1819.4</v>
      </c>
      <c r="G24" s="174">
        <f>ROUNDUP(C24+D24,2)</f>
        <v>1532.5</v>
      </c>
      <c r="H24" s="174">
        <f>ROUNDUP((F24*12)+(G24*2),2)</f>
        <v>24897.8</v>
      </c>
    </row>
    <row r="25" spans="1:8" ht="14.25">
      <c r="A25" s="177"/>
      <c r="B25" s="179" t="s">
        <v>98</v>
      </c>
      <c r="C25" s="115">
        <v>406.01</v>
      </c>
      <c r="D25" s="115">
        <v>386.62</v>
      </c>
      <c r="E25" s="115">
        <v>0</v>
      </c>
      <c r="F25" s="174">
        <f>C25+D25+E25</f>
        <v>792.63</v>
      </c>
      <c r="G25" s="174">
        <f>ROUNDUP(C25+D25,2)</f>
        <v>792.63</v>
      </c>
      <c r="H25" s="174">
        <f>ROUNDUP((F25*12)+(G25*2),2)</f>
        <v>11096.82</v>
      </c>
    </row>
    <row r="26" spans="1:8" ht="14.25">
      <c r="A26" s="177"/>
      <c r="B26" s="179" t="s">
        <v>99</v>
      </c>
      <c r="C26" s="115">
        <v>338.34</v>
      </c>
      <c r="D26" s="115">
        <v>322.2</v>
      </c>
      <c r="E26" s="115">
        <v>0</v>
      </c>
      <c r="F26" s="174">
        <f>C26+D26+E26</f>
        <v>660.54</v>
      </c>
      <c r="G26" s="174">
        <f>ROUNDUP(C26+D26,2)</f>
        <v>660.54</v>
      </c>
      <c r="H26" s="174">
        <f>ROUNDUP((F26*12)+(G26*2),2)</f>
        <v>9247.56</v>
      </c>
    </row>
    <row r="27" spans="1:8" ht="14.25">
      <c r="A27" s="177" t="s">
        <v>8</v>
      </c>
      <c r="B27" s="179" t="s">
        <v>100</v>
      </c>
      <c r="C27" s="115">
        <v>270.69</v>
      </c>
      <c r="D27" s="115">
        <v>257.78</v>
      </c>
      <c r="E27" s="115">
        <v>0</v>
      </c>
      <c r="F27" s="174">
        <f>C27+D27+E27</f>
        <v>528.47</v>
      </c>
      <c r="G27" s="174">
        <f>ROUNDUP(C27+D27,2)</f>
        <v>528.47</v>
      </c>
      <c r="H27" s="174">
        <f>ROUNDUP((F27*12)+(G27*2),2)</f>
        <v>7398.58</v>
      </c>
    </row>
    <row r="28" spans="1:8" ht="14.25">
      <c r="A28" s="177"/>
      <c r="B28" s="179" t="s">
        <v>101</v>
      </c>
      <c r="C28" s="115">
        <v>203.04</v>
      </c>
      <c r="D28" s="115">
        <v>193.34</v>
      </c>
      <c r="E28" s="115">
        <v>0</v>
      </c>
      <c r="F28" s="174">
        <f>C28+D28+E28</f>
        <v>396.38</v>
      </c>
      <c r="G28" s="174">
        <f>ROUNDUP(C28+D28,2)</f>
        <v>396.38</v>
      </c>
      <c r="H28" s="174">
        <f>ROUNDUP((F28*12)+(G28*2),2)</f>
        <v>5549.32</v>
      </c>
    </row>
    <row r="29" spans="1:8" ht="15" thickBot="1">
      <c r="A29" s="175"/>
      <c r="B29" s="180"/>
      <c r="C29" s="160"/>
      <c r="D29" s="160"/>
      <c r="E29" s="160"/>
      <c r="F29" s="176"/>
      <c r="G29" s="176"/>
      <c r="H29" s="176"/>
    </row>
    <row r="30" spans="1:8" ht="15" thickTop="1">
      <c r="A30" s="177"/>
      <c r="B30" s="177"/>
      <c r="C30" s="115"/>
      <c r="D30" s="115"/>
      <c r="E30" s="115"/>
      <c r="F30" s="174"/>
      <c r="G30" s="174"/>
      <c r="H30" s="174"/>
    </row>
    <row r="31" spans="1:8" ht="14.25">
      <c r="A31" s="172" t="s">
        <v>122</v>
      </c>
      <c r="B31" s="173" t="s">
        <v>96</v>
      </c>
      <c r="C31" s="115">
        <v>890.26</v>
      </c>
      <c r="D31" s="115">
        <v>845.04</v>
      </c>
      <c r="E31" s="115">
        <v>463.69</v>
      </c>
      <c r="F31" s="174">
        <f>C31+D31+E31</f>
        <v>2198.99</v>
      </c>
      <c r="G31" s="174">
        <f>ROUNDUP(C31+D31,2)</f>
        <v>1735.3</v>
      </c>
      <c r="H31" s="174">
        <f>ROUNDUP((F31*12)+(G31*2),2)</f>
        <v>29858.48</v>
      </c>
    </row>
    <row r="32" spans="2:8" ht="14.25">
      <c r="B32" s="173" t="s">
        <v>98</v>
      </c>
      <c r="C32" s="115">
        <v>507.5</v>
      </c>
      <c r="D32" s="115">
        <v>752.36</v>
      </c>
      <c r="E32" s="115">
        <v>0</v>
      </c>
      <c r="F32" s="174">
        <f>C32+D32+E32</f>
        <v>1259.8600000000001</v>
      </c>
      <c r="G32" s="174">
        <f>ROUNDUP(C32+D32,2)</f>
        <v>1259.86</v>
      </c>
      <c r="H32" s="174">
        <f>ROUNDUP((F32*12)+(G32*2),2)</f>
        <v>17638.04</v>
      </c>
    </row>
    <row r="33" spans="1:8" ht="14.25">
      <c r="A33" s="141"/>
      <c r="B33" s="173" t="s">
        <v>99</v>
      </c>
      <c r="C33" s="115">
        <v>422.92</v>
      </c>
      <c r="D33" s="115">
        <v>626.97</v>
      </c>
      <c r="E33" s="115">
        <v>0</v>
      </c>
      <c r="F33" s="174">
        <f>C33+D33+E33</f>
        <v>1049.89</v>
      </c>
      <c r="G33" s="174">
        <f>ROUNDUP(C33+D33,2)</f>
        <v>1049.89</v>
      </c>
      <c r="H33" s="174">
        <f>ROUNDUP((F33*12)+(G33*2),2)</f>
        <v>14698.46</v>
      </c>
    </row>
    <row r="34" spans="1:8" ht="14.25">
      <c r="A34" s="141"/>
      <c r="B34" s="173" t="s">
        <v>100</v>
      </c>
      <c r="C34" s="115">
        <v>338.35</v>
      </c>
      <c r="D34" s="115">
        <v>501.59</v>
      </c>
      <c r="E34" s="115">
        <v>0</v>
      </c>
      <c r="F34" s="174">
        <f>C34+D34+E34</f>
        <v>839.94</v>
      </c>
      <c r="G34" s="174">
        <f>ROUNDUP(C34+D34,2)</f>
        <v>839.94</v>
      </c>
      <c r="H34" s="174">
        <f>ROUNDUP((F34*12)+(G34*2),2)</f>
        <v>11759.16</v>
      </c>
    </row>
    <row r="35" spans="1:8" ht="14.25">
      <c r="A35" s="141"/>
      <c r="B35" s="173" t="s">
        <v>101</v>
      </c>
      <c r="C35" s="115">
        <v>253.78</v>
      </c>
      <c r="D35" s="115">
        <v>376.21</v>
      </c>
      <c r="E35" s="115">
        <v>0</v>
      </c>
      <c r="F35" s="174">
        <f>C35+D35+E35</f>
        <v>629.99</v>
      </c>
      <c r="G35" s="174">
        <f>ROUNDUP(C35+D35,2)</f>
        <v>629.99</v>
      </c>
      <c r="H35" s="174">
        <f>ROUNDUP((F35*12)+(G35*2),2)</f>
        <v>8819.86</v>
      </c>
    </row>
    <row r="36" spans="1:8" ht="15" thickBot="1">
      <c r="A36" s="175"/>
      <c r="B36" s="175"/>
      <c r="C36" s="175"/>
      <c r="D36" s="175"/>
      <c r="E36" s="175"/>
      <c r="F36" s="175"/>
      <c r="G36" s="175"/>
      <c r="H36" s="175"/>
    </row>
    <row r="37" spans="1:8" ht="15" thickTop="1">
      <c r="A37" s="103"/>
      <c r="B37" s="103"/>
      <c r="C37" s="103"/>
      <c r="D37" s="103"/>
      <c r="E37" s="103"/>
      <c r="F37" s="103"/>
      <c r="G37" s="103"/>
      <c r="H37" s="103"/>
    </row>
    <row r="38" spans="1:8" ht="15">
      <c r="A38" s="161" t="s">
        <v>123</v>
      </c>
      <c r="B38" s="161"/>
      <c r="C38" s="161"/>
      <c r="D38" s="161"/>
      <c r="E38" s="161"/>
      <c r="F38" s="161"/>
      <c r="G38" s="161"/>
      <c r="H38" s="161"/>
    </row>
    <row r="39" spans="1:8" ht="15">
      <c r="A39" s="161"/>
      <c r="B39" s="161"/>
      <c r="C39" s="161"/>
      <c r="D39" s="161"/>
      <c r="E39" s="161"/>
      <c r="F39" s="161"/>
      <c r="G39" s="161"/>
      <c r="H39" s="161"/>
    </row>
    <row r="40" spans="1:8" ht="14.25">
      <c r="A40" s="103"/>
      <c r="B40" s="103"/>
      <c r="C40" s="103"/>
      <c r="D40" s="103"/>
      <c r="E40" s="103"/>
      <c r="F40" s="103"/>
      <c r="G40" s="103"/>
      <c r="H40" s="103"/>
    </row>
    <row r="41" spans="1:8" ht="14.25">
      <c r="A41" s="103"/>
      <c r="B41" s="103"/>
      <c r="C41" s="103"/>
      <c r="D41" s="103"/>
      <c r="E41" s="103"/>
      <c r="F41" s="103"/>
      <c r="G41" s="103"/>
      <c r="H41" s="103"/>
    </row>
    <row r="42" spans="1:8" ht="14.25">
      <c r="A42" s="103"/>
      <c r="B42" s="103"/>
      <c r="C42" s="103"/>
      <c r="D42" s="103"/>
      <c r="E42" s="103"/>
      <c r="F42" s="103"/>
      <c r="G42" s="103"/>
      <c r="H42" s="103"/>
    </row>
    <row r="43" spans="1:8" ht="14.25">
      <c r="A43" s="103"/>
      <c r="B43" s="103"/>
      <c r="C43" s="103"/>
      <c r="D43" s="103"/>
      <c r="E43" s="103"/>
      <c r="F43" s="103"/>
      <c r="G43" s="103"/>
      <c r="H43" s="103"/>
    </row>
    <row r="44" spans="1:8" ht="14.25">
      <c r="A44" s="103"/>
      <c r="B44" s="103"/>
      <c r="C44" s="103"/>
      <c r="D44" s="103"/>
      <c r="E44" s="103"/>
      <c r="F44" s="103"/>
      <c r="G44" s="103"/>
      <c r="H44" s="103"/>
    </row>
    <row r="45" spans="1:8" ht="14.25">
      <c r="A45" s="103"/>
      <c r="B45" s="103"/>
      <c r="C45" s="103"/>
      <c r="D45" s="103"/>
      <c r="E45" s="103"/>
      <c r="F45" s="103"/>
      <c r="G45" s="103"/>
      <c r="H45" s="103"/>
    </row>
    <row r="46" spans="1:8" ht="14.25">
      <c r="A46" s="103"/>
      <c r="B46" s="103"/>
      <c r="C46" s="103"/>
      <c r="D46" s="103"/>
      <c r="E46" s="103"/>
      <c r="F46" s="103"/>
      <c r="G46" s="103"/>
      <c r="H46" s="103"/>
    </row>
    <row r="47" spans="1:8" ht="14.25">
      <c r="A47" s="103"/>
      <c r="B47" s="103"/>
      <c r="C47" s="103"/>
      <c r="D47" s="103"/>
      <c r="E47" s="103"/>
      <c r="F47" s="103"/>
      <c r="G47" s="103"/>
      <c r="H47" s="103"/>
    </row>
    <row r="48" spans="1:8" ht="14.25">
      <c r="A48" s="103"/>
      <c r="B48" s="103"/>
      <c r="C48" s="103"/>
      <c r="D48" s="103"/>
      <c r="E48" s="103"/>
      <c r="F48" s="103"/>
      <c r="G48" s="103"/>
      <c r="H48" s="103"/>
    </row>
    <row r="49" spans="1:8" ht="14.25">
      <c r="A49" s="103"/>
      <c r="B49" s="103"/>
      <c r="C49" s="103"/>
      <c r="D49" s="103"/>
      <c r="E49" s="103"/>
      <c r="F49" s="103"/>
      <c r="G49" s="103"/>
      <c r="H49" s="103"/>
    </row>
    <row r="50" spans="1:8" ht="14.25">
      <c r="A50" s="103"/>
      <c r="B50" s="103"/>
      <c r="C50" s="103"/>
      <c r="D50" s="103"/>
      <c r="E50" s="103"/>
      <c r="F50" s="103"/>
      <c r="G50" s="103"/>
      <c r="H50" s="103"/>
    </row>
    <row r="51" spans="1:8" ht="14.25">
      <c r="A51" s="103"/>
      <c r="B51" s="103"/>
      <c r="C51" s="103"/>
      <c r="D51" s="103"/>
      <c r="E51" s="103"/>
      <c r="F51" s="103"/>
      <c r="G51" s="103"/>
      <c r="H51" s="103"/>
    </row>
    <row r="52" spans="1:8" ht="14.25">
      <c r="A52" s="103"/>
      <c r="B52" s="103"/>
      <c r="C52" s="103"/>
      <c r="D52" s="103"/>
      <c r="E52" s="103"/>
      <c r="F52" s="103"/>
      <c r="G52" s="103"/>
      <c r="H52" s="103"/>
    </row>
    <row r="53" spans="1:8" ht="14.25">
      <c r="A53" s="103"/>
      <c r="B53" s="103"/>
      <c r="C53" s="103"/>
      <c r="D53" s="103"/>
      <c r="E53" s="103"/>
      <c r="F53" s="103"/>
      <c r="G53" s="103"/>
      <c r="H53" s="103"/>
    </row>
    <row r="54" spans="1:8" ht="14.25">
      <c r="A54" s="103"/>
      <c r="B54" s="103"/>
      <c r="C54" s="103"/>
      <c r="D54" s="103"/>
      <c r="E54" s="103"/>
      <c r="F54" s="103"/>
      <c r="G54" s="103"/>
      <c r="H54" s="103"/>
    </row>
    <row r="55" spans="1:8" ht="14.25">
      <c r="A55" s="103"/>
      <c r="B55" s="103"/>
      <c r="C55" s="103"/>
      <c r="D55" s="103"/>
      <c r="E55" s="103"/>
      <c r="F55" s="103"/>
      <c r="G55" s="103"/>
      <c r="H55" s="103"/>
    </row>
    <row r="56" spans="1:8" ht="14.25">
      <c r="A56" s="103"/>
      <c r="B56" s="103"/>
      <c r="C56" s="103"/>
      <c r="D56" s="103"/>
      <c r="E56" s="103"/>
      <c r="F56" s="103"/>
      <c r="G56" s="103"/>
      <c r="H56" s="103"/>
    </row>
    <row r="57" spans="1:8" ht="14.25">
      <c r="A57" s="103"/>
      <c r="B57" s="103"/>
      <c r="C57" s="103"/>
      <c r="D57" s="103"/>
      <c r="E57" s="103"/>
      <c r="F57" s="103"/>
      <c r="G57" s="103"/>
      <c r="H57" s="103"/>
    </row>
    <row r="58" spans="1:8" ht="14.25">
      <c r="A58" s="103"/>
      <c r="B58" s="103"/>
      <c r="C58" s="103"/>
      <c r="D58" s="103"/>
      <c r="E58" s="103"/>
      <c r="F58" s="103"/>
      <c r="G58" s="103"/>
      <c r="H58" s="103"/>
    </row>
    <row r="59" spans="1:8" ht="14.25">
      <c r="A59" s="103"/>
      <c r="B59" s="103"/>
      <c r="C59" s="103"/>
      <c r="D59" s="103"/>
      <c r="E59" s="103"/>
      <c r="F59" s="103"/>
      <c r="G59" s="103"/>
      <c r="H59" s="103"/>
    </row>
    <row r="60" spans="1:8" ht="14.25">
      <c r="A60" s="103"/>
      <c r="B60" s="103"/>
      <c r="C60" s="103"/>
      <c r="D60" s="103"/>
      <c r="E60" s="103"/>
      <c r="F60" s="103"/>
      <c r="G60" s="103"/>
      <c r="H60" s="103"/>
    </row>
    <row r="61" spans="1:8" ht="14.25">
      <c r="A61" s="103"/>
      <c r="B61" s="103"/>
      <c r="C61" s="103"/>
      <c r="D61" s="103"/>
      <c r="E61" s="103"/>
      <c r="F61" s="103"/>
      <c r="G61" s="103"/>
      <c r="H61" s="103"/>
    </row>
    <row r="62" spans="1:8" ht="14.25">
      <c r="A62" s="103"/>
      <c r="B62" s="103"/>
      <c r="C62" s="103"/>
      <c r="D62" s="103"/>
      <c r="E62" s="103"/>
      <c r="F62" s="103"/>
      <c r="G62" s="103"/>
      <c r="H62" s="103"/>
    </row>
    <row r="63" spans="1:8" ht="14.25">
      <c r="A63" s="103"/>
      <c r="B63" s="103"/>
      <c r="C63" s="103"/>
      <c r="D63" s="103"/>
      <c r="E63" s="103"/>
      <c r="F63" s="103"/>
      <c r="G63" s="103"/>
      <c r="H63" s="103"/>
    </row>
    <row r="64" spans="1:8" ht="14.25">
      <c r="A64" s="103"/>
      <c r="B64" s="103"/>
      <c r="C64" s="103"/>
      <c r="D64" s="103"/>
      <c r="E64" s="103"/>
      <c r="F64" s="103"/>
      <c r="G64" s="103"/>
      <c r="H64" s="103"/>
    </row>
    <row r="65" spans="1:8" ht="14.25">
      <c r="A65" s="103"/>
      <c r="B65" s="103"/>
      <c r="C65" s="103"/>
      <c r="D65" s="103"/>
      <c r="E65" s="103"/>
      <c r="F65" s="103"/>
      <c r="G65" s="103"/>
      <c r="H65" s="103"/>
    </row>
    <row r="66" spans="1:8" ht="14.25">
      <c r="A66" s="103"/>
      <c r="B66" s="103"/>
      <c r="C66" s="103"/>
      <c r="D66" s="103"/>
      <c r="E66" s="103"/>
      <c r="F66" s="103"/>
      <c r="G66" s="103"/>
      <c r="H66" s="103"/>
    </row>
    <row r="67" spans="1:8" ht="14.25">
      <c r="A67" s="103"/>
      <c r="B67" s="103"/>
      <c r="C67" s="103"/>
      <c r="D67" s="103"/>
      <c r="E67" s="103"/>
      <c r="F67" s="103"/>
      <c r="G67" s="103"/>
      <c r="H67" s="103"/>
    </row>
    <row r="68" spans="1:8" ht="14.25">
      <c r="A68" s="103"/>
      <c r="B68" s="103"/>
      <c r="C68" s="103"/>
      <c r="D68" s="103"/>
      <c r="E68" s="103"/>
      <c r="F68" s="103"/>
      <c r="G68" s="103"/>
      <c r="H68" s="103"/>
    </row>
    <row r="69" spans="1:8" ht="14.25">
      <c r="A69" s="103"/>
      <c r="B69" s="103"/>
      <c r="C69" s="103"/>
      <c r="D69" s="103"/>
      <c r="E69" s="103"/>
      <c r="F69" s="103"/>
      <c r="G69" s="103"/>
      <c r="H69" s="103"/>
    </row>
    <row r="70" spans="1:8" ht="14.25">
      <c r="A70" s="103"/>
      <c r="B70" s="103"/>
      <c r="C70" s="103"/>
      <c r="D70" s="103"/>
      <c r="E70" s="103"/>
      <c r="F70" s="103"/>
      <c r="G70" s="103"/>
      <c r="H70" s="103"/>
    </row>
    <row r="71" spans="1:8" ht="14.25">
      <c r="A71" s="103"/>
      <c r="B71" s="103"/>
      <c r="C71" s="103"/>
      <c r="D71" s="103"/>
      <c r="E71" s="103"/>
      <c r="F71" s="103"/>
      <c r="G71" s="103"/>
      <c r="H71" s="103"/>
    </row>
    <row r="72" spans="1:8" ht="14.25">
      <c r="A72" s="103"/>
      <c r="B72" s="103"/>
      <c r="C72" s="103"/>
      <c r="D72" s="103"/>
      <c r="E72" s="103"/>
      <c r="F72" s="103"/>
      <c r="G72" s="103"/>
      <c r="H72" s="103"/>
    </row>
    <row r="73" spans="1:8" ht="14.25">
      <c r="A73" s="103"/>
      <c r="B73" s="103"/>
      <c r="C73" s="103"/>
      <c r="D73" s="103"/>
      <c r="E73" s="103"/>
      <c r="F73" s="103"/>
      <c r="G73" s="103"/>
      <c r="H73" s="103"/>
    </row>
    <row r="74" spans="1:8" ht="14.25">
      <c r="A74" s="103"/>
      <c r="B74" s="103"/>
      <c r="C74" s="103"/>
      <c r="D74" s="103"/>
      <c r="E74" s="103"/>
      <c r="F74" s="103"/>
      <c r="G74" s="103"/>
      <c r="H74" s="103"/>
    </row>
    <row r="75" spans="1:8" ht="14.25">
      <c r="A75" s="103"/>
      <c r="B75" s="103"/>
      <c r="C75" s="103"/>
      <c r="D75" s="103"/>
      <c r="E75" s="103"/>
      <c r="F75" s="103"/>
      <c r="G75" s="103"/>
      <c r="H75" s="103"/>
    </row>
    <row r="76" spans="1:8" ht="14.25">
      <c r="A76" s="103"/>
      <c r="B76" s="103"/>
      <c r="C76" s="103"/>
      <c r="D76" s="103"/>
      <c r="E76" s="103"/>
      <c r="F76" s="103"/>
      <c r="G76" s="103"/>
      <c r="H76" s="103"/>
    </row>
    <row r="77" spans="1:8" ht="14.25">
      <c r="A77" s="103"/>
      <c r="B77" s="103"/>
      <c r="C77" s="103"/>
      <c r="D77" s="103"/>
      <c r="E77" s="103"/>
      <c r="F77" s="103"/>
      <c r="G77" s="103"/>
      <c r="H77" s="103"/>
    </row>
    <row r="78" spans="1:8" ht="14.25">
      <c r="A78" s="103"/>
      <c r="B78" s="103"/>
      <c r="C78" s="103"/>
      <c r="D78" s="103"/>
      <c r="E78" s="103"/>
      <c r="F78" s="103"/>
      <c r="G78" s="103"/>
      <c r="H78" s="103"/>
    </row>
    <row r="79" spans="1:8" ht="14.25">
      <c r="A79" s="103"/>
      <c r="B79" s="103"/>
      <c r="C79" s="103"/>
      <c r="D79" s="103"/>
      <c r="E79" s="103"/>
      <c r="F79" s="103"/>
      <c r="G79" s="103"/>
      <c r="H79" s="103"/>
    </row>
    <row r="80" spans="1:8" ht="14.25">
      <c r="A80" s="103"/>
      <c r="B80" s="103"/>
      <c r="C80" s="103"/>
      <c r="D80" s="103"/>
      <c r="E80" s="103"/>
      <c r="F80" s="103"/>
      <c r="G80" s="103"/>
      <c r="H80" s="103"/>
    </row>
    <row r="81" spans="1:8" ht="14.25">
      <c r="A81" s="103"/>
      <c r="B81" s="103"/>
      <c r="C81" s="103"/>
      <c r="D81" s="103"/>
      <c r="E81" s="103"/>
      <c r="F81" s="103"/>
      <c r="G81" s="103"/>
      <c r="H81" s="103"/>
    </row>
    <row r="82" spans="1:8" ht="14.25">
      <c r="A82" s="103"/>
      <c r="B82" s="103"/>
      <c r="C82" s="103"/>
      <c r="D82" s="103"/>
      <c r="E82" s="103"/>
      <c r="F82" s="103"/>
      <c r="G82" s="103"/>
      <c r="H82" s="103"/>
    </row>
    <row r="83" spans="1:8" ht="14.25">
      <c r="A83" s="103"/>
      <c r="B83" s="103"/>
      <c r="C83" s="103"/>
      <c r="D83" s="103"/>
      <c r="E83" s="103"/>
      <c r="F83" s="103"/>
      <c r="G83" s="103"/>
      <c r="H83" s="103"/>
    </row>
    <row r="84" spans="1:8" ht="14.25">
      <c r="A84" s="103"/>
      <c r="B84" s="103"/>
      <c r="C84" s="103"/>
      <c r="D84" s="103"/>
      <c r="E84" s="103"/>
      <c r="F84" s="103"/>
      <c r="G84" s="103"/>
      <c r="H84" s="103"/>
    </row>
    <row r="85" spans="1:8" ht="14.25">
      <c r="A85" s="103"/>
      <c r="B85" s="103"/>
      <c r="C85" s="103"/>
      <c r="D85" s="103"/>
      <c r="E85" s="103"/>
      <c r="F85" s="103"/>
      <c r="G85" s="103"/>
      <c r="H85" s="103"/>
    </row>
    <row r="86" spans="1:8" ht="14.25">
      <c r="A86" s="103"/>
      <c r="B86" s="103"/>
      <c r="C86" s="103"/>
      <c r="D86" s="103"/>
      <c r="E86" s="103"/>
      <c r="F86" s="103"/>
      <c r="G86" s="103"/>
      <c r="H86" s="103"/>
    </row>
    <row r="87" spans="1:8" ht="14.25">
      <c r="A87" s="103"/>
      <c r="B87" s="103"/>
      <c r="C87" s="103"/>
      <c r="D87" s="103"/>
      <c r="E87" s="103"/>
      <c r="F87" s="103"/>
      <c r="G87" s="103"/>
      <c r="H87" s="103"/>
    </row>
    <row r="88" spans="1:8" ht="14.25">
      <c r="A88" s="103"/>
      <c r="B88" s="103"/>
      <c r="C88" s="103"/>
      <c r="D88" s="103"/>
      <c r="E88" s="103"/>
      <c r="F88" s="103"/>
      <c r="G88" s="103"/>
      <c r="H88" s="103"/>
    </row>
    <row r="89" spans="1:8" ht="14.25">
      <c r="A89" s="103"/>
      <c r="B89" s="103"/>
      <c r="C89" s="103"/>
      <c r="D89" s="103"/>
      <c r="E89" s="103"/>
      <c r="F89" s="103"/>
      <c r="G89" s="103"/>
      <c r="H89" s="103"/>
    </row>
    <row r="90" spans="1:8" ht="14.25">
      <c r="A90" s="103"/>
      <c r="B90" s="103"/>
      <c r="C90" s="103"/>
      <c r="D90" s="103"/>
      <c r="E90" s="103"/>
      <c r="F90" s="103"/>
      <c r="G90" s="103"/>
      <c r="H90" s="103"/>
    </row>
    <row r="91" spans="1:8" ht="14.25">
      <c r="A91" s="103"/>
      <c r="B91" s="103"/>
      <c r="C91" s="103"/>
      <c r="D91" s="103"/>
      <c r="E91" s="103"/>
      <c r="F91" s="103"/>
      <c r="G91" s="103"/>
      <c r="H91" s="103"/>
    </row>
    <row r="92" spans="1:8" ht="14.25">
      <c r="A92" s="103"/>
      <c r="B92" s="103"/>
      <c r="C92" s="103"/>
      <c r="D92" s="103"/>
      <c r="E92" s="103"/>
      <c r="F92" s="103"/>
      <c r="G92" s="103"/>
      <c r="H92" s="103"/>
    </row>
    <row r="93" spans="1:8" ht="14.25">
      <c r="A93" s="103"/>
      <c r="B93" s="103"/>
      <c r="C93" s="103"/>
      <c r="D93" s="103"/>
      <c r="E93" s="103"/>
      <c r="F93" s="103"/>
      <c r="G93" s="103"/>
      <c r="H93" s="103"/>
    </row>
    <row r="94" spans="1:8" ht="14.25">
      <c r="A94" s="103"/>
      <c r="B94" s="103"/>
      <c r="C94" s="103"/>
      <c r="D94" s="103"/>
      <c r="E94" s="103"/>
      <c r="F94" s="103"/>
      <c r="G94" s="103"/>
      <c r="H94" s="103"/>
    </row>
    <row r="95" spans="1:8" ht="14.25">
      <c r="A95" s="103"/>
      <c r="B95" s="103"/>
      <c r="C95" s="103"/>
      <c r="D95" s="103"/>
      <c r="E95" s="103"/>
      <c r="F95" s="103"/>
      <c r="G95" s="103"/>
      <c r="H95" s="103"/>
    </row>
    <row r="96" spans="1:8" ht="14.25">
      <c r="A96" s="103"/>
      <c r="B96" s="103"/>
      <c r="C96" s="103"/>
      <c r="D96" s="103"/>
      <c r="E96" s="103"/>
      <c r="F96" s="103"/>
      <c r="G96" s="103"/>
      <c r="H96" s="103"/>
    </row>
    <row r="97" spans="1:8" ht="14.25">
      <c r="A97" s="103"/>
      <c r="B97" s="103"/>
      <c r="C97" s="103"/>
      <c r="D97" s="103"/>
      <c r="E97" s="103"/>
      <c r="F97" s="103"/>
      <c r="G97" s="103"/>
      <c r="H97" s="103"/>
    </row>
    <row r="98" spans="1:8" ht="14.25">
      <c r="A98" s="103"/>
      <c r="B98" s="103"/>
      <c r="C98" s="103"/>
      <c r="D98" s="103"/>
      <c r="E98" s="103"/>
      <c r="F98" s="103"/>
      <c r="G98" s="103"/>
      <c r="H98" s="103"/>
    </row>
    <row r="99" spans="1:8" ht="14.25">
      <c r="A99" s="103"/>
      <c r="B99" s="103"/>
      <c r="C99" s="103"/>
      <c r="D99" s="103"/>
      <c r="E99" s="103"/>
      <c r="F99" s="103"/>
      <c r="G99" s="103"/>
      <c r="H99" s="103"/>
    </row>
    <row r="100" spans="1:8" ht="14.25">
      <c r="A100" s="103"/>
      <c r="B100" s="103"/>
      <c r="C100" s="103"/>
      <c r="D100" s="103"/>
      <c r="E100" s="103"/>
      <c r="F100" s="103"/>
      <c r="G100" s="103"/>
      <c r="H100" s="103"/>
    </row>
    <row r="101" spans="1:8" ht="14.25">
      <c r="A101" s="103"/>
      <c r="B101" s="103"/>
      <c r="C101" s="103"/>
      <c r="D101" s="103"/>
      <c r="E101" s="103"/>
      <c r="F101" s="103"/>
      <c r="G101" s="103"/>
      <c r="H101" s="103"/>
    </row>
    <row r="102" spans="1:8" ht="14.25">
      <c r="A102" s="103"/>
      <c r="B102" s="103"/>
      <c r="C102" s="103"/>
      <c r="D102" s="103"/>
      <c r="E102" s="103"/>
      <c r="F102" s="103"/>
      <c r="G102" s="103"/>
      <c r="H102" s="103"/>
    </row>
    <row r="103" spans="1:8" ht="14.25">
      <c r="A103" s="103"/>
      <c r="B103" s="103"/>
      <c r="C103" s="103"/>
      <c r="D103" s="103"/>
      <c r="E103" s="103"/>
      <c r="F103" s="103"/>
      <c r="G103" s="103"/>
      <c r="H103" s="103"/>
    </row>
    <row r="104" spans="1:8" ht="14.25">
      <c r="A104" s="103"/>
      <c r="B104" s="103"/>
      <c r="C104" s="103"/>
      <c r="D104" s="103"/>
      <c r="E104" s="103"/>
      <c r="F104" s="103"/>
      <c r="G104" s="103"/>
      <c r="H104" s="103"/>
    </row>
    <row r="105" spans="1:8" ht="14.25">
      <c r="A105" s="103"/>
      <c r="B105" s="103"/>
      <c r="C105" s="103"/>
      <c r="D105" s="103"/>
      <c r="E105" s="103"/>
      <c r="F105" s="103"/>
      <c r="G105" s="103"/>
      <c r="H105" s="103"/>
    </row>
    <row r="106" spans="1:8" ht="14.25">
      <c r="A106" s="103"/>
      <c r="B106" s="103"/>
      <c r="C106" s="103"/>
      <c r="D106" s="103"/>
      <c r="E106" s="103"/>
      <c r="F106" s="103"/>
      <c r="G106" s="103"/>
      <c r="H106" s="103"/>
    </row>
    <row r="107" spans="1:8" ht="14.25">
      <c r="A107" s="103"/>
      <c r="B107" s="103"/>
      <c r="C107" s="103"/>
      <c r="D107" s="103"/>
      <c r="E107" s="103"/>
      <c r="F107" s="103"/>
      <c r="G107" s="103"/>
      <c r="H107" s="103"/>
    </row>
    <row r="108" spans="1:8" ht="14.25">
      <c r="A108" s="103"/>
      <c r="B108" s="103"/>
      <c r="C108" s="103"/>
      <c r="D108" s="103"/>
      <c r="E108" s="103"/>
      <c r="F108" s="103"/>
      <c r="G108" s="103"/>
      <c r="H108" s="103"/>
    </row>
    <row r="109" spans="1:8" ht="14.25">
      <c r="A109" s="103"/>
      <c r="B109" s="103"/>
      <c r="C109" s="103"/>
      <c r="D109" s="103"/>
      <c r="E109" s="103"/>
      <c r="F109" s="103"/>
      <c r="G109" s="103"/>
      <c r="H109" s="103"/>
    </row>
    <row r="110" spans="1:8" ht="14.25">
      <c r="A110" s="103"/>
      <c r="B110" s="103"/>
      <c r="C110" s="103"/>
      <c r="D110" s="103"/>
      <c r="E110" s="103"/>
      <c r="F110" s="103"/>
      <c r="G110" s="103"/>
      <c r="H110" s="103"/>
    </row>
    <row r="111" spans="1:8" ht="14.25">
      <c r="A111" s="103"/>
      <c r="B111" s="103"/>
      <c r="C111" s="103"/>
      <c r="D111" s="103"/>
      <c r="E111" s="103"/>
      <c r="F111" s="103"/>
      <c r="G111" s="103"/>
      <c r="H111" s="103"/>
    </row>
    <row r="112" spans="1:8" ht="14.25">
      <c r="A112" s="103"/>
      <c r="B112" s="103"/>
      <c r="C112" s="103"/>
      <c r="D112" s="103"/>
      <c r="E112" s="103"/>
      <c r="F112" s="103"/>
      <c r="G112" s="103"/>
      <c r="H112" s="103"/>
    </row>
    <row r="113" spans="1:8" ht="14.25">
      <c r="A113" s="103"/>
      <c r="B113" s="103"/>
      <c r="C113" s="103"/>
      <c r="D113" s="103"/>
      <c r="E113" s="103"/>
      <c r="F113" s="103"/>
      <c r="G113" s="103"/>
      <c r="H113" s="103"/>
    </row>
    <row r="114" spans="1:8" ht="14.25">
      <c r="A114" s="103"/>
      <c r="B114" s="103"/>
      <c r="C114" s="103"/>
      <c r="D114" s="103"/>
      <c r="E114" s="103"/>
      <c r="F114" s="103"/>
      <c r="G114" s="103"/>
      <c r="H114" s="103"/>
    </row>
    <row r="115" spans="1:8" ht="14.25">
      <c r="A115" s="103"/>
      <c r="B115" s="103"/>
      <c r="C115" s="103"/>
      <c r="D115" s="103"/>
      <c r="E115" s="103"/>
      <c r="F115" s="103"/>
      <c r="G115" s="103"/>
      <c r="H115" s="103"/>
    </row>
    <row r="116" spans="1:8" ht="14.25">
      <c r="A116" s="103"/>
      <c r="B116" s="103"/>
      <c r="C116" s="103"/>
      <c r="D116" s="103"/>
      <c r="E116" s="103"/>
      <c r="F116" s="103"/>
      <c r="G116" s="103"/>
      <c r="H116" s="103"/>
    </row>
    <row r="117" spans="1:8" ht="14.25">
      <c r="A117" s="103"/>
      <c r="B117" s="103"/>
      <c r="C117" s="103"/>
      <c r="D117" s="103"/>
      <c r="E117" s="103"/>
      <c r="F117" s="103"/>
      <c r="G117" s="103"/>
      <c r="H117" s="103"/>
    </row>
    <row r="118" spans="1:8" ht="14.25">
      <c r="A118" s="103"/>
      <c r="B118" s="103"/>
      <c r="C118" s="103"/>
      <c r="D118" s="103"/>
      <c r="E118" s="103"/>
      <c r="F118" s="103"/>
      <c r="G118" s="103"/>
      <c r="H118" s="103"/>
    </row>
    <row r="119" spans="1:8" ht="14.25">
      <c r="A119" s="103"/>
      <c r="B119" s="103"/>
      <c r="C119" s="103"/>
      <c r="D119" s="103"/>
      <c r="E119" s="103"/>
      <c r="F119" s="103"/>
      <c r="G119" s="103"/>
      <c r="H119" s="103"/>
    </row>
    <row r="120" spans="1:8" ht="14.25">
      <c r="A120" s="103"/>
      <c r="B120" s="103"/>
      <c r="C120" s="103"/>
      <c r="D120" s="103"/>
      <c r="E120" s="103"/>
      <c r="F120" s="103"/>
      <c r="G120" s="103"/>
      <c r="H120" s="103"/>
    </row>
    <row r="121" spans="1:8" ht="14.25">
      <c r="A121" s="103"/>
      <c r="B121" s="103"/>
      <c r="C121" s="103"/>
      <c r="D121" s="103"/>
      <c r="E121" s="103"/>
      <c r="F121" s="103"/>
      <c r="G121" s="103"/>
      <c r="H121" s="103"/>
    </row>
    <row r="122" spans="1:8" ht="14.25">
      <c r="A122" s="103"/>
      <c r="B122" s="103"/>
      <c r="C122" s="103"/>
      <c r="D122" s="103"/>
      <c r="E122" s="103"/>
      <c r="F122" s="103"/>
      <c r="G122" s="103"/>
      <c r="H122" s="103"/>
    </row>
    <row r="123" spans="1:8" ht="14.25">
      <c r="A123" s="103"/>
      <c r="B123" s="103"/>
      <c r="C123" s="103"/>
      <c r="D123" s="103"/>
      <c r="E123" s="103"/>
      <c r="F123" s="103"/>
      <c r="G123" s="103"/>
      <c r="H123" s="103"/>
    </row>
    <row r="124" spans="1:8" ht="14.25">
      <c r="A124" s="103"/>
      <c r="B124" s="103"/>
      <c r="C124" s="103"/>
      <c r="D124" s="103"/>
      <c r="E124" s="103"/>
      <c r="F124" s="103"/>
      <c r="G124" s="103"/>
      <c r="H124" s="103"/>
    </row>
    <row r="125" spans="1:8" ht="14.25">
      <c r="A125" s="103"/>
      <c r="B125" s="103"/>
      <c r="C125" s="103"/>
      <c r="D125" s="103"/>
      <c r="E125" s="103"/>
      <c r="F125" s="103"/>
      <c r="G125" s="103"/>
      <c r="H125" s="103"/>
    </row>
    <row r="126" spans="1:8" ht="14.25">
      <c r="A126" s="103"/>
      <c r="B126" s="103"/>
      <c r="C126" s="103"/>
      <c r="D126" s="103"/>
      <c r="E126" s="103"/>
      <c r="F126" s="103"/>
      <c r="G126" s="103"/>
      <c r="H126" s="103"/>
    </row>
    <row r="127" spans="1:8" ht="14.25">
      <c r="A127" s="103"/>
      <c r="B127" s="103"/>
      <c r="C127" s="103"/>
      <c r="D127" s="103"/>
      <c r="E127" s="103"/>
      <c r="F127" s="103"/>
      <c r="G127" s="103"/>
      <c r="H127" s="103"/>
    </row>
    <row r="128" spans="1:8" ht="14.25">
      <c r="A128" s="103"/>
      <c r="B128" s="103"/>
      <c r="C128" s="103"/>
      <c r="D128" s="103"/>
      <c r="E128" s="103"/>
      <c r="F128" s="103"/>
      <c r="G128" s="103"/>
      <c r="H128" s="103"/>
    </row>
    <row r="129" spans="1:8" ht="14.25">
      <c r="A129" s="103"/>
      <c r="B129" s="103"/>
      <c r="C129" s="103"/>
      <c r="D129" s="103"/>
      <c r="E129" s="103"/>
      <c r="F129" s="103"/>
      <c r="G129" s="103"/>
      <c r="H129" s="103"/>
    </row>
    <row r="130" spans="1:8" ht="14.25">
      <c r="A130" s="103"/>
      <c r="B130" s="103"/>
      <c r="C130" s="103"/>
      <c r="D130" s="103"/>
      <c r="E130" s="103"/>
      <c r="F130" s="103"/>
      <c r="G130" s="103"/>
      <c r="H130" s="103"/>
    </row>
    <row r="131" spans="1:8" ht="14.25">
      <c r="A131" s="103"/>
      <c r="B131" s="103"/>
      <c r="C131" s="103"/>
      <c r="D131" s="103"/>
      <c r="E131" s="103"/>
      <c r="F131" s="103"/>
      <c r="G131" s="103"/>
      <c r="H131" s="103"/>
    </row>
    <row r="132" spans="1:8" ht="14.25">
      <c r="A132" s="103"/>
      <c r="B132" s="103"/>
      <c r="C132" s="103"/>
      <c r="D132" s="103"/>
      <c r="E132" s="103"/>
      <c r="F132" s="103"/>
      <c r="G132" s="103"/>
      <c r="H132" s="103"/>
    </row>
    <row r="133" spans="1:8" ht="14.25">
      <c r="A133" s="103"/>
      <c r="B133" s="103"/>
      <c r="C133" s="103"/>
      <c r="D133" s="103"/>
      <c r="E133" s="103"/>
      <c r="F133" s="103"/>
      <c r="G133" s="103"/>
      <c r="H133" s="103"/>
    </row>
    <row r="134" spans="1:8" ht="14.25">
      <c r="A134" s="103"/>
      <c r="B134" s="103"/>
      <c r="C134" s="103"/>
      <c r="D134" s="103"/>
      <c r="E134" s="103"/>
      <c r="F134" s="103"/>
      <c r="G134" s="103"/>
      <c r="H134" s="103"/>
    </row>
    <row r="135" spans="1:8" ht="14.25">
      <c r="A135" s="103"/>
      <c r="B135" s="103"/>
      <c r="C135" s="103"/>
      <c r="D135" s="103"/>
      <c r="E135" s="103"/>
      <c r="F135" s="103"/>
      <c r="G135" s="103"/>
      <c r="H135" s="103"/>
    </row>
    <row r="136" spans="1:8" ht="14.25">
      <c r="A136" s="103"/>
      <c r="B136" s="103"/>
      <c r="C136" s="103"/>
      <c r="D136" s="103"/>
      <c r="E136" s="103"/>
      <c r="F136" s="103"/>
      <c r="G136" s="103"/>
      <c r="H136" s="103"/>
    </row>
    <row r="137" spans="1:8" ht="14.25">
      <c r="A137" s="103"/>
      <c r="B137" s="103"/>
      <c r="C137" s="103"/>
      <c r="D137" s="103"/>
      <c r="E137" s="103"/>
      <c r="F137" s="103"/>
      <c r="G137" s="103"/>
      <c r="H137" s="103"/>
    </row>
    <row r="138" spans="1:8" ht="14.25">
      <c r="A138" s="103"/>
      <c r="B138" s="103"/>
      <c r="C138" s="103"/>
      <c r="D138" s="103"/>
      <c r="E138" s="103"/>
      <c r="F138" s="103"/>
      <c r="G138" s="103"/>
      <c r="H138" s="103"/>
    </row>
    <row r="139" spans="1:8" ht="14.25">
      <c r="A139" s="103"/>
      <c r="B139" s="103"/>
      <c r="C139" s="103"/>
      <c r="D139" s="103"/>
      <c r="E139" s="103"/>
      <c r="F139" s="103"/>
      <c r="G139" s="103"/>
      <c r="H139" s="103"/>
    </row>
    <row r="140" spans="1:8" ht="14.25">
      <c r="A140" s="103"/>
      <c r="B140" s="103"/>
      <c r="C140" s="103"/>
      <c r="D140" s="103"/>
      <c r="E140" s="103"/>
      <c r="F140" s="103"/>
      <c r="G140" s="103"/>
      <c r="H140" s="103"/>
    </row>
    <row r="141" spans="1:8" ht="14.25">
      <c r="A141" s="103"/>
      <c r="B141" s="103"/>
      <c r="C141" s="103"/>
      <c r="D141" s="103"/>
      <c r="E141" s="103"/>
      <c r="F141" s="103"/>
      <c r="G141" s="103"/>
      <c r="H141" s="103"/>
    </row>
    <row r="142" spans="1:8" ht="14.25">
      <c r="A142" s="103"/>
      <c r="B142" s="103"/>
      <c r="C142" s="103"/>
      <c r="D142" s="103"/>
      <c r="E142" s="103"/>
      <c r="F142" s="103"/>
      <c r="G142" s="103"/>
      <c r="H142" s="103"/>
    </row>
    <row r="143" spans="1:8" ht="14.25">
      <c r="A143" s="103"/>
      <c r="B143" s="103"/>
      <c r="C143" s="103"/>
      <c r="D143" s="103"/>
      <c r="E143" s="103"/>
      <c r="F143" s="103"/>
      <c r="G143" s="103"/>
      <c r="H143" s="103"/>
    </row>
    <row r="144" spans="1:8" ht="14.25">
      <c r="A144" s="103"/>
      <c r="B144" s="103"/>
      <c r="C144" s="103"/>
      <c r="D144" s="103"/>
      <c r="E144" s="103"/>
      <c r="F144" s="103"/>
      <c r="G144" s="103"/>
      <c r="H144" s="103"/>
    </row>
    <row r="145" spans="1:8" ht="14.25">
      <c r="A145" s="103"/>
      <c r="B145" s="103"/>
      <c r="C145" s="103"/>
      <c r="D145" s="103"/>
      <c r="E145" s="103"/>
      <c r="F145" s="103"/>
      <c r="G145" s="103"/>
      <c r="H145" s="103"/>
    </row>
    <row r="146" spans="1:8" ht="14.25">
      <c r="A146" s="103"/>
      <c r="B146" s="103"/>
      <c r="C146" s="103"/>
      <c r="D146" s="103"/>
      <c r="E146" s="103"/>
      <c r="F146" s="103"/>
      <c r="G146" s="103"/>
      <c r="H146" s="103"/>
    </row>
    <row r="147" spans="1:8" ht="14.25">
      <c r="A147" s="103"/>
      <c r="B147" s="103"/>
      <c r="C147" s="103"/>
      <c r="D147" s="103"/>
      <c r="E147" s="103"/>
      <c r="F147" s="103"/>
      <c r="G147" s="103"/>
      <c r="H147" s="103"/>
    </row>
    <row r="148" spans="1:8" ht="14.25">
      <c r="A148" s="103"/>
      <c r="B148" s="103"/>
      <c r="C148" s="103"/>
      <c r="D148" s="103"/>
      <c r="E148" s="103"/>
      <c r="F148" s="103"/>
      <c r="G148" s="103"/>
      <c r="H148" s="103"/>
    </row>
    <row r="149" spans="1:8" ht="14.25">
      <c r="A149" s="103"/>
      <c r="B149" s="103"/>
      <c r="C149" s="103"/>
      <c r="D149" s="103"/>
      <c r="E149" s="103"/>
      <c r="F149" s="103"/>
      <c r="G149" s="103"/>
      <c r="H149" s="103"/>
    </row>
    <row r="150" spans="1:8" ht="14.25">
      <c r="A150" s="103"/>
      <c r="B150" s="103"/>
      <c r="C150" s="103"/>
      <c r="D150" s="103"/>
      <c r="E150" s="103"/>
      <c r="F150" s="103"/>
      <c r="G150" s="103"/>
      <c r="H150" s="103"/>
    </row>
    <row r="151" spans="1:8" ht="14.25">
      <c r="A151" s="103"/>
      <c r="B151" s="103"/>
      <c r="C151" s="103"/>
      <c r="D151" s="103"/>
      <c r="E151" s="103"/>
      <c r="F151" s="103"/>
      <c r="G151" s="103"/>
      <c r="H151" s="103"/>
    </row>
    <row r="152" spans="1:8" ht="14.25">
      <c r="A152" s="103"/>
      <c r="B152" s="103"/>
      <c r="C152" s="103"/>
      <c r="D152" s="103"/>
      <c r="E152" s="103"/>
      <c r="F152" s="103"/>
      <c r="G152" s="103"/>
      <c r="H152" s="103"/>
    </row>
    <row r="153" spans="1:8" ht="14.25">
      <c r="A153" s="103"/>
      <c r="B153" s="103"/>
      <c r="C153" s="103"/>
      <c r="D153" s="103"/>
      <c r="E153" s="103"/>
      <c r="F153" s="103"/>
      <c r="G153" s="103"/>
      <c r="H153" s="103"/>
    </row>
    <row r="154" spans="1:8" ht="14.25">
      <c r="A154" s="103"/>
      <c r="B154" s="103"/>
      <c r="C154" s="103"/>
      <c r="D154" s="103"/>
      <c r="E154" s="103"/>
      <c r="F154" s="103"/>
      <c r="G154" s="103"/>
      <c r="H154" s="103"/>
    </row>
    <row r="155" spans="1:8" ht="14.25">
      <c r="A155" s="103"/>
      <c r="B155" s="103"/>
      <c r="C155" s="103"/>
      <c r="D155" s="103"/>
      <c r="E155" s="103"/>
      <c r="F155" s="103"/>
      <c r="G155" s="103"/>
      <c r="H155" s="103"/>
    </row>
    <row r="156" spans="1:8" ht="14.25">
      <c r="A156" s="103"/>
      <c r="B156" s="103"/>
      <c r="C156" s="103"/>
      <c r="D156" s="103"/>
      <c r="E156" s="103"/>
      <c r="F156" s="103"/>
      <c r="G156" s="103"/>
      <c r="H156" s="103"/>
    </row>
    <row r="157" spans="1:8" ht="14.25">
      <c r="A157" s="103"/>
      <c r="B157" s="103"/>
      <c r="C157" s="103"/>
      <c r="D157" s="103"/>
      <c r="E157" s="103"/>
      <c r="F157" s="103"/>
      <c r="G157" s="103"/>
      <c r="H157" s="103"/>
    </row>
    <row r="158" spans="1:8" ht="14.25">
      <c r="A158" s="103"/>
      <c r="B158" s="103"/>
      <c r="C158" s="103"/>
      <c r="D158" s="103"/>
      <c r="E158" s="103"/>
      <c r="F158" s="103"/>
      <c r="G158" s="103"/>
      <c r="H158" s="103"/>
    </row>
    <row r="159" spans="1:8" ht="14.25">
      <c r="A159" s="103"/>
      <c r="B159" s="103"/>
      <c r="C159" s="103"/>
      <c r="D159" s="103"/>
      <c r="E159" s="103"/>
      <c r="F159" s="103"/>
      <c r="G159" s="103"/>
      <c r="H159" s="103"/>
    </row>
    <row r="160" spans="1:8" ht="14.25">
      <c r="A160" s="103"/>
      <c r="B160" s="103"/>
      <c r="C160" s="103"/>
      <c r="D160" s="103"/>
      <c r="E160" s="103"/>
      <c r="F160" s="103"/>
      <c r="G160" s="103"/>
      <c r="H160" s="103"/>
    </row>
    <row r="161" spans="1:8" ht="14.25">
      <c r="A161" s="103"/>
      <c r="B161" s="103"/>
      <c r="C161" s="103"/>
      <c r="D161" s="103"/>
      <c r="E161" s="103"/>
      <c r="F161" s="103"/>
      <c r="G161" s="103"/>
      <c r="H161" s="103"/>
    </row>
    <row r="162" spans="1:8" ht="14.25">
      <c r="A162" s="103"/>
      <c r="B162" s="103"/>
      <c r="C162" s="103"/>
      <c r="D162" s="103"/>
      <c r="E162" s="103"/>
      <c r="F162" s="103"/>
      <c r="G162" s="103"/>
      <c r="H162" s="103"/>
    </row>
    <row r="163" spans="1:8" ht="14.25">
      <c r="A163" s="103"/>
      <c r="B163" s="103"/>
      <c r="C163" s="103"/>
      <c r="D163" s="103"/>
      <c r="E163" s="103"/>
      <c r="F163" s="103"/>
      <c r="G163" s="103"/>
      <c r="H163" s="103"/>
    </row>
    <row r="164" spans="1:8" ht="14.25">
      <c r="A164" s="103"/>
      <c r="B164" s="103"/>
      <c r="C164" s="103"/>
      <c r="D164" s="103"/>
      <c r="E164" s="103"/>
      <c r="F164" s="103"/>
      <c r="G164" s="103"/>
      <c r="H164" s="103"/>
    </row>
    <row r="165" spans="1:8" ht="14.25">
      <c r="A165" s="103"/>
      <c r="B165" s="103"/>
      <c r="C165" s="103"/>
      <c r="D165" s="103"/>
      <c r="E165" s="103"/>
      <c r="F165" s="103"/>
      <c r="G165" s="103"/>
      <c r="H165" s="103"/>
    </row>
    <row r="166" spans="1:8" ht="14.25">
      <c r="A166" s="103"/>
      <c r="B166" s="103"/>
      <c r="C166" s="103"/>
      <c r="D166" s="103"/>
      <c r="E166" s="103"/>
      <c r="F166" s="103"/>
      <c r="G166" s="103"/>
      <c r="H166" s="103"/>
    </row>
    <row r="167" spans="1:8" ht="14.25">
      <c r="A167" s="103"/>
      <c r="B167" s="103"/>
      <c r="C167" s="103"/>
      <c r="D167" s="103"/>
      <c r="E167" s="103"/>
      <c r="F167" s="103"/>
      <c r="G167" s="103"/>
      <c r="H167" s="103"/>
    </row>
    <row r="168" spans="1:8" ht="14.25">
      <c r="A168" s="103"/>
      <c r="B168" s="103"/>
      <c r="C168" s="103"/>
      <c r="D168" s="103"/>
      <c r="E168" s="103"/>
      <c r="F168" s="103"/>
      <c r="G168" s="103"/>
      <c r="H168" s="103"/>
    </row>
    <row r="169" spans="1:8" ht="14.25">
      <c r="A169" s="103"/>
      <c r="B169" s="103"/>
      <c r="C169" s="103"/>
      <c r="D169" s="103"/>
      <c r="E169" s="103"/>
      <c r="F169" s="103"/>
      <c r="G169" s="103"/>
      <c r="H169" s="103"/>
    </row>
    <row r="170" spans="1:8" ht="14.25">
      <c r="A170" s="103"/>
      <c r="B170" s="103"/>
      <c r="C170" s="103"/>
      <c r="D170" s="103"/>
      <c r="E170" s="103"/>
      <c r="F170" s="103"/>
      <c r="G170" s="103"/>
      <c r="H170" s="103"/>
    </row>
    <row r="171" spans="1:8" ht="14.25">
      <c r="A171" s="103"/>
      <c r="B171" s="103"/>
      <c r="C171" s="103"/>
      <c r="D171" s="103"/>
      <c r="E171" s="103"/>
      <c r="F171" s="103"/>
      <c r="G171" s="103"/>
      <c r="H171" s="103"/>
    </row>
    <row r="172" spans="1:8" ht="14.25">
      <c r="A172" s="103"/>
      <c r="B172" s="103"/>
      <c r="C172" s="103"/>
      <c r="D172" s="103"/>
      <c r="E172" s="103"/>
      <c r="F172" s="103"/>
      <c r="G172" s="103"/>
      <c r="H172" s="103"/>
    </row>
    <row r="173" spans="1:8" ht="14.25">
      <c r="A173" s="103"/>
      <c r="B173" s="103"/>
      <c r="C173" s="103"/>
      <c r="D173" s="103"/>
      <c r="E173" s="103"/>
      <c r="F173" s="103"/>
      <c r="G173" s="103"/>
      <c r="H173" s="103"/>
    </row>
    <row r="174" spans="1:8" ht="14.25">
      <c r="A174" s="103"/>
      <c r="B174" s="103"/>
      <c r="C174" s="103"/>
      <c r="D174" s="103"/>
      <c r="E174" s="103"/>
      <c r="F174" s="103"/>
      <c r="G174" s="103"/>
      <c r="H174" s="103"/>
    </row>
    <row r="175" spans="1:8" ht="14.25">
      <c r="A175" s="103"/>
      <c r="B175" s="103"/>
      <c r="C175" s="103"/>
      <c r="D175" s="103"/>
      <c r="E175" s="103"/>
      <c r="F175" s="103"/>
      <c r="G175" s="103"/>
      <c r="H175" s="103"/>
    </row>
    <row r="176" spans="1:8" ht="14.25">
      <c r="A176" s="103"/>
      <c r="B176" s="103"/>
      <c r="C176" s="103"/>
      <c r="D176" s="103"/>
      <c r="E176" s="103"/>
      <c r="F176" s="103"/>
      <c r="G176" s="103"/>
      <c r="H176" s="103"/>
    </row>
    <row r="177" spans="1:8" ht="14.25">
      <c r="A177" s="103"/>
      <c r="B177" s="103"/>
      <c r="C177" s="103"/>
      <c r="D177" s="103"/>
      <c r="E177" s="103"/>
      <c r="F177" s="103"/>
      <c r="G177" s="103"/>
      <c r="H177" s="103"/>
    </row>
    <row r="178" spans="1:8" ht="14.25">
      <c r="A178" s="103"/>
      <c r="B178" s="103"/>
      <c r="C178" s="103"/>
      <c r="D178" s="103"/>
      <c r="E178" s="103"/>
      <c r="F178" s="103"/>
      <c r="G178" s="103"/>
      <c r="H178" s="103"/>
    </row>
    <row r="179" spans="1:8" ht="14.25">
      <c r="A179" s="103"/>
      <c r="B179" s="103"/>
      <c r="C179" s="103"/>
      <c r="D179" s="103"/>
      <c r="E179" s="103"/>
      <c r="F179" s="103"/>
      <c r="G179" s="103"/>
      <c r="H179" s="103"/>
    </row>
    <row r="180" spans="1:8" ht="14.25">
      <c r="A180" s="103"/>
      <c r="B180" s="103"/>
      <c r="C180" s="103"/>
      <c r="D180" s="103"/>
      <c r="E180" s="103"/>
      <c r="F180" s="103"/>
      <c r="G180" s="103"/>
      <c r="H180" s="103"/>
    </row>
    <row r="181" spans="1:8" ht="14.25">
      <c r="A181" s="103"/>
      <c r="B181" s="103"/>
      <c r="C181" s="103"/>
      <c r="D181" s="103"/>
      <c r="E181" s="103"/>
      <c r="F181" s="103"/>
      <c r="G181" s="103"/>
      <c r="H181" s="103"/>
    </row>
    <row r="182" spans="1:8" ht="14.25">
      <c r="A182" s="103"/>
      <c r="B182" s="103"/>
      <c r="C182" s="103"/>
      <c r="D182" s="103"/>
      <c r="E182" s="103"/>
      <c r="F182" s="103"/>
      <c r="G182" s="103"/>
      <c r="H182" s="103"/>
    </row>
    <row r="183" spans="1:8" ht="14.25">
      <c r="A183" s="103"/>
      <c r="B183" s="103"/>
      <c r="C183" s="103"/>
      <c r="D183" s="103"/>
      <c r="E183" s="103"/>
      <c r="F183" s="103"/>
      <c r="G183" s="103"/>
      <c r="H183" s="103"/>
    </row>
    <row r="184" spans="1:8" ht="14.25">
      <c r="A184" s="103"/>
      <c r="B184" s="103"/>
      <c r="C184" s="103"/>
      <c r="D184" s="103"/>
      <c r="E184" s="103"/>
      <c r="F184" s="103"/>
      <c r="G184" s="103"/>
      <c r="H184" s="103"/>
    </row>
    <row r="185" spans="1:8" ht="14.25">
      <c r="A185" s="103"/>
      <c r="B185" s="103"/>
      <c r="C185" s="103"/>
      <c r="D185" s="103"/>
      <c r="E185" s="103"/>
      <c r="F185" s="103"/>
      <c r="G185" s="103"/>
      <c r="H185" s="103"/>
    </row>
    <row r="186" spans="1:8" ht="14.25">
      <c r="A186" s="103"/>
      <c r="B186" s="103"/>
      <c r="C186" s="103"/>
      <c r="D186" s="103"/>
      <c r="E186" s="103"/>
      <c r="F186" s="103"/>
      <c r="G186" s="103"/>
      <c r="H186" s="103"/>
    </row>
    <row r="187" spans="1:8" ht="14.25">
      <c r="A187" s="103"/>
      <c r="B187" s="103"/>
      <c r="C187" s="103"/>
      <c r="D187" s="103"/>
      <c r="E187" s="103"/>
      <c r="F187" s="103"/>
      <c r="G187" s="103"/>
      <c r="H187" s="103"/>
    </row>
    <row r="188" spans="1:8" ht="14.25">
      <c r="A188" s="103"/>
      <c r="B188" s="103"/>
      <c r="C188" s="103"/>
      <c r="D188" s="103"/>
      <c r="E188" s="103"/>
      <c r="F188" s="103"/>
      <c r="G188" s="103"/>
      <c r="H188" s="103"/>
    </row>
    <row r="189" spans="1:8" ht="14.25">
      <c r="A189" s="103"/>
      <c r="B189" s="103"/>
      <c r="C189" s="103"/>
      <c r="D189" s="103"/>
      <c r="E189" s="103"/>
      <c r="F189" s="103"/>
      <c r="G189" s="103"/>
      <c r="H189" s="103"/>
    </row>
    <row r="190" spans="1:8" ht="14.25">
      <c r="A190" s="103"/>
      <c r="B190" s="103"/>
      <c r="C190" s="103"/>
      <c r="D190" s="103"/>
      <c r="E190" s="103"/>
      <c r="F190" s="103"/>
      <c r="G190" s="103"/>
      <c r="H190" s="103"/>
    </row>
    <row r="191" spans="1:8" ht="14.25">
      <c r="A191" s="103"/>
      <c r="B191" s="103"/>
      <c r="C191" s="103"/>
      <c r="D191" s="103"/>
      <c r="E191" s="103"/>
      <c r="F191" s="103"/>
      <c r="G191" s="103"/>
      <c r="H191" s="103"/>
    </row>
    <row r="192" spans="1:8" ht="14.25">
      <c r="A192" s="103"/>
      <c r="B192" s="103"/>
      <c r="C192" s="103"/>
      <c r="D192" s="103"/>
      <c r="E192" s="103"/>
      <c r="F192" s="103"/>
      <c r="G192" s="103"/>
      <c r="H192" s="103"/>
    </row>
    <row r="193" spans="1:8" ht="14.25">
      <c r="A193" s="103"/>
      <c r="B193" s="103"/>
      <c r="C193" s="103"/>
      <c r="D193" s="103"/>
      <c r="E193" s="103"/>
      <c r="F193" s="103"/>
      <c r="G193" s="103"/>
      <c r="H193" s="103"/>
    </row>
    <row r="194" spans="1:8" ht="14.25">
      <c r="A194" s="103"/>
      <c r="B194" s="103"/>
      <c r="C194" s="103"/>
      <c r="D194" s="103"/>
      <c r="E194" s="103"/>
      <c r="F194" s="103"/>
      <c r="G194" s="103"/>
      <c r="H194" s="103"/>
    </row>
    <row r="195" spans="1:8" ht="14.25">
      <c r="A195" s="103"/>
      <c r="B195" s="103"/>
      <c r="C195" s="103"/>
      <c r="D195" s="103"/>
      <c r="E195" s="103"/>
      <c r="F195" s="103"/>
      <c r="G195" s="103"/>
      <c r="H195" s="103"/>
    </row>
    <row r="196" spans="1:8" ht="14.25">
      <c r="A196" s="103"/>
      <c r="B196" s="103"/>
      <c r="C196" s="103"/>
      <c r="D196" s="103"/>
      <c r="E196" s="103"/>
      <c r="F196" s="103"/>
      <c r="G196" s="103"/>
      <c r="H196" s="103"/>
    </row>
    <row r="197" spans="1:8" ht="14.25">
      <c r="A197" s="103"/>
      <c r="B197" s="103"/>
      <c r="C197" s="103"/>
      <c r="D197" s="103"/>
      <c r="E197" s="103"/>
      <c r="F197" s="103"/>
      <c r="G197" s="103"/>
      <c r="H197" s="103"/>
    </row>
    <row r="198" spans="1:8" ht="14.25">
      <c r="A198" s="103"/>
      <c r="B198" s="103"/>
      <c r="C198" s="103"/>
      <c r="D198" s="103"/>
      <c r="E198" s="103"/>
      <c r="F198" s="103"/>
      <c r="G198" s="103"/>
      <c r="H198" s="103"/>
    </row>
    <row r="199" spans="1:8" ht="14.25">
      <c r="A199" s="103"/>
      <c r="B199" s="103"/>
      <c r="C199" s="103"/>
      <c r="D199" s="103"/>
      <c r="E199" s="103"/>
      <c r="F199" s="103"/>
      <c r="G199" s="103"/>
      <c r="H199" s="103"/>
    </row>
    <row r="200" spans="1:8" ht="14.25">
      <c r="A200" s="103"/>
      <c r="B200" s="103"/>
      <c r="C200" s="103"/>
      <c r="D200" s="103"/>
      <c r="E200" s="103"/>
      <c r="F200" s="103"/>
      <c r="G200" s="103"/>
      <c r="H200" s="103"/>
    </row>
    <row r="201" spans="1:8" ht="14.25">
      <c r="A201" s="103"/>
      <c r="B201" s="103"/>
      <c r="C201" s="103"/>
      <c r="D201" s="103"/>
      <c r="E201" s="103"/>
      <c r="F201" s="103"/>
      <c r="G201" s="103"/>
      <c r="H201" s="103"/>
    </row>
    <row r="202" spans="1:8" ht="14.25">
      <c r="A202" s="103"/>
      <c r="B202" s="103"/>
      <c r="C202" s="103"/>
      <c r="D202" s="103"/>
      <c r="E202" s="103"/>
      <c r="F202" s="103"/>
      <c r="G202" s="103"/>
      <c r="H202" s="103"/>
    </row>
    <row r="203" spans="1:8" ht="14.25">
      <c r="A203" s="103"/>
      <c r="B203" s="103"/>
      <c r="C203" s="103"/>
      <c r="D203" s="103"/>
      <c r="E203" s="103"/>
      <c r="F203" s="103"/>
      <c r="G203" s="103"/>
      <c r="H203" s="103"/>
    </row>
    <row r="204" spans="1:8" ht="14.25">
      <c r="A204" s="103"/>
      <c r="B204" s="103"/>
      <c r="C204" s="103"/>
      <c r="D204" s="103"/>
      <c r="E204" s="103"/>
      <c r="F204" s="103"/>
      <c r="G204" s="103"/>
      <c r="H204" s="103"/>
    </row>
    <row r="205" spans="1:8" ht="14.25">
      <c r="A205" s="103"/>
      <c r="B205" s="103"/>
      <c r="C205" s="103"/>
      <c r="D205" s="103"/>
      <c r="E205" s="103"/>
      <c r="F205" s="103"/>
      <c r="G205" s="103"/>
      <c r="H205" s="103"/>
    </row>
    <row r="206" spans="1:8" ht="14.25">
      <c r="A206" s="103"/>
      <c r="B206" s="103"/>
      <c r="C206" s="103"/>
      <c r="D206" s="103"/>
      <c r="E206" s="103"/>
      <c r="F206" s="103"/>
      <c r="G206" s="103"/>
      <c r="H206" s="103"/>
    </row>
    <row r="207" spans="1:8" ht="14.25">
      <c r="A207" s="103"/>
      <c r="B207" s="103"/>
      <c r="C207" s="103"/>
      <c r="D207" s="103"/>
      <c r="E207" s="103"/>
      <c r="F207" s="103"/>
      <c r="G207" s="103"/>
      <c r="H207" s="103"/>
    </row>
    <row r="208" spans="1:8" ht="14.25">
      <c r="A208" s="103"/>
      <c r="B208" s="103"/>
      <c r="C208" s="103"/>
      <c r="D208" s="103"/>
      <c r="E208" s="103"/>
      <c r="F208" s="103"/>
      <c r="G208" s="103"/>
      <c r="H208" s="103"/>
    </row>
    <row r="209" spans="1:8" ht="14.25">
      <c r="A209" s="103"/>
      <c r="B209" s="103"/>
      <c r="C209" s="103"/>
      <c r="D209" s="103"/>
      <c r="E209" s="103"/>
      <c r="F209" s="103"/>
      <c r="G209" s="103"/>
      <c r="H209" s="103"/>
    </row>
    <row r="210" spans="1:8" ht="14.25">
      <c r="A210" s="103"/>
      <c r="B210" s="103"/>
      <c r="C210" s="103"/>
      <c r="D210" s="103"/>
      <c r="E210" s="103"/>
      <c r="F210" s="103"/>
      <c r="G210" s="103"/>
      <c r="H210" s="103"/>
    </row>
    <row r="211" spans="1:8" ht="14.25">
      <c r="A211" s="103"/>
      <c r="B211" s="103"/>
      <c r="C211" s="103"/>
      <c r="D211" s="103"/>
      <c r="E211" s="103"/>
      <c r="F211" s="103"/>
      <c r="G211" s="103"/>
      <c r="H211" s="103"/>
    </row>
    <row r="212" spans="1:8" ht="14.25">
      <c r="A212" s="103"/>
      <c r="B212" s="103"/>
      <c r="C212" s="103"/>
      <c r="D212" s="103"/>
      <c r="E212" s="103"/>
      <c r="F212" s="103"/>
      <c r="G212" s="103"/>
      <c r="H212" s="103"/>
    </row>
    <row r="213" spans="1:8" ht="14.25">
      <c r="A213" s="103"/>
      <c r="B213" s="103"/>
      <c r="C213" s="103"/>
      <c r="D213" s="103"/>
      <c r="E213" s="103"/>
      <c r="F213" s="103"/>
      <c r="G213" s="103"/>
      <c r="H213" s="103"/>
    </row>
    <row r="214" spans="1:8" ht="14.25">
      <c r="A214" s="103"/>
      <c r="B214" s="103"/>
      <c r="C214" s="103"/>
      <c r="D214" s="103"/>
      <c r="E214" s="103"/>
      <c r="F214" s="103"/>
      <c r="G214" s="103"/>
      <c r="H214" s="103"/>
    </row>
    <row r="215" spans="1:8" ht="14.25">
      <c r="A215" s="103"/>
      <c r="B215" s="103"/>
      <c r="C215" s="103"/>
      <c r="D215" s="103"/>
      <c r="E215" s="103"/>
      <c r="F215" s="103"/>
      <c r="G215" s="103"/>
      <c r="H215" s="103"/>
    </row>
    <row r="216" spans="1:8" ht="14.25">
      <c r="A216" s="103"/>
      <c r="B216" s="103"/>
      <c r="C216" s="103"/>
      <c r="D216" s="103"/>
      <c r="E216" s="103"/>
      <c r="F216" s="103"/>
      <c r="G216" s="103"/>
      <c r="H216" s="103"/>
    </row>
    <row r="217" spans="1:8" ht="14.25">
      <c r="A217" s="103"/>
      <c r="B217" s="103"/>
      <c r="C217" s="103"/>
      <c r="D217" s="103"/>
      <c r="E217" s="103"/>
      <c r="F217" s="103"/>
      <c r="G217" s="103"/>
      <c r="H217" s="103"/>
    </row>
    <row r="218" spans="1:8" ht="14.25">
      <c r="A218" s="103"/>
      <c r="B218" s="103"/>
      <c r="C218" s="103"/>
      <c r="D218" s="103"/>
      <c r="E218" s="103"/>
      <c r="F218" s="103"/>
      <c r="G218" s="103"/>
      <c r="H218" s="103"/>
    </row>
    <row r="219" spans="1:8" ht="14.25">
      <c r="A219" s="103"/>
      <c r="B219" s="103"/>
      <c r="C219" s="103"/>
      <c r="D219" s="103"/>
      <c r="E219" s="103"/>
      <c r="F219" s="103"/>
      <c r="G219" s="103"/>
      <c r="H219" s="103"/>
    </row>
    <row r="220" spans="1:8" ht="14.25">
      <c r="A220" s="103"/>
      <c r="B220" s="103"/>
      <c r="C220" s="103"/>
      <c r="D220" s="103"/>
      <c r="E220" s="103"/>
      <c r="F220" s="103"/>
      <c r="G220" s="103"/>
      <c r="H220" s="103"/>
    </row>
    <row r="221" spans="1:8" ht="14.25">
      <c r="A221" s="103"/>
      <c r="B221" s="103"/>
      <c r="C221" s="103"/>
      <c r="D221" s="103"/>
      <c r="E221" s="103"/>
      <c r="F221" s="103"/>
      <c r="G221" s="103"/>
      <c r="H221" s="103"/>
    </row>
    <row r="222" spans="1:8" ht="14.25">
      <c r="A222" s="103"/>
      <c r="B222" s="103"/>
      <c r="C222" s="103"/>
      <c r="D222" s="103"/>
      <c r="E222" s="103"/>
      <c r="F222" s="103"/>
      <c r="G222" s="103"/>
      <c r="H222" s="103"/>
    </row>
    <row r="223" spans="1:8" ht="14.25">
      <c r="A223" s="103"/>
      <c r="B223" s="103"/>
      <c r="C223" s="103"/>
      <c r="D223" s="103"/>
      <c r="E223" s="103"/>
      <c r="F223" s="103"/>
      <c r="G223" s="103"/>
      <c r="H223" s="103"/>
    </row>
    <row r="224" spans="1:8" ht="14.25">
      <c r="A224" s="103"/>
      <c r="B224" s="103"/>
      <c r="C224" s="103"/>
      <c r="D224" s="103"/>
      <c r="E224" s="103"/>
      <c r="F224" s="103"/>
      <c r="G224" s="103"/>
      <c r="H224" s="103"/>
    </row>
    <row r="225" spans="1:8" ht="14.25">
      <c r="A225" s="103"/>
      <c r="B225" s="103"/>
      <c r="C225" s="103"/>
      <c r="D225" s="103"/>
      <c r="E225" s="103"/>
      <c r="F225" s="103"/>
      <c r="G225" s="103"/>
      <c r="H225" s="103"/>
    </row>
    <row r="226" spans="1:8" ht="14.25">
      <c r="A226" s="103"/>
      <c r="B226" s="103"/>
      <c r="C226" s="103"/>
      <c r="D226" s="103"/>
      <c r="E226" s="103"/>
      <c r="F226" s="103"/>
      <c r="G226" s="103"/>
      <c r="H226" s="103"/>
    </row>
    <row r="227" spans="1:8" ht="14.25">
      <c r="A227" s="103"/>
      <c r="B227" s="103"/>
      <c r="C227" s="103"/>
      <c r="D227" s="103"/>
      <c r="E227" s="103"/>
      <c r="F227" s="103"/>
      <c r="G227" s="103"/>
      <c r="H227" s="103"/>
    </row>
    <row r="228" spans="1:8" ht="14.25">
      <c r="A228" s="103"/>
      <c r="B228" s="103"/>
      <c r="C228" s="103"/>
      <c r="D228" s="103"/>
      <c r="E228" s="103"/>
      <c r="F228" s="103"/>
      <c r="G228" s="103"/>
      <c r="H228" s="103"/>
    </row>
    <row r="229" spans="1:8" ht="14.25">
      <c r="A229" s="103"/>
      <c r="B229" s="103"/>
      <c r="C229" s="103"/>
      <c r="D229" s="103"/>
      <c r="E229" s="103"/>
      <c r="F229" s="103"/>
      <c r="G229" s="103"/>
      <c r="H229" s="103"/>
    </row>
    <row r="230" spans="1:8" ht="14.25">
      <c r="A230" s="103"/>
      <c r="B230" s="103"/>
      <c r="C230" s="103"/>
      <c r="D230" s="103"/>
      <c r="E230" s="103"/>
      <c r="F230" s="103"/>
      <c r="G230" s="103"/>
      <c r="H230" s="103"/>
    </row>
    <row r="231" spans="1:8" ht="14.25">
      <c r="A231" s="103"/>
      <c r="B231" s="103"/>
      <c r="C231" s="103"/>
      <c r="D231" s="103"/>
      <c r="E231" s="103"/>
      <c r="F231" s="103"/>
      <c r="G231" s="103"/>
      <c r="H231" s="103"/>
    </row>
    <row r="232" spans="1:8" ht="14.25">
      <c r="A232" s="103"/>
      <c r="B232" s="103"/>
      <c r="C232" s="103"/>
      <c r="D232" s="103"/>
      <c r="E232" s="103"/>
      <c r="F232" s="103"/>
      <c r="G232" s="103"/>
      <c r="H232" s="103"/>
    </row>
    <row r="233" spans="1:8" ht="14.25">
      <c r="A233" s="103"/>
      <c r="B233" s="103"/>
      <c r="C233" s="103"/>
      <c r="D233" s="103"/>
      <c r="E233" s="103"/>
      <c r="F233" s="103"/>
      <c r="G233" s="103"/>
      <c r="H233" s="103"/>
    </row>
    <row r="234" spans="1:8" ht="14.25">
      <c r="A234" s="103"/>
      <c r="B234" s="103"/>
      <c r="C234" s="103"/>
      <c r="D234" s="103"/>
      <c r="E234" s="103"/>
      <c r="F234" s="103"/>
      <c r="G234" s="103"/>
      <c r="H234" s="103"/>
    </row>
    <row r="235" spans="1:8" ht="14.25">
      <c r="A235" s="103"/>
      <c r="B235" s="103"/>
      <c r="C235" s="103"/>
      <c r="D235" s="103"/>
      <c r="E235" s="103"/>
      <c r="F235" s="103"/>
      <c r="G235" s="103"/>
      <c r="H235" s="103"/>
    </row>
    <row r="236" spans="1:8" ht="14.25">
      <c r="A236" s="103"/>
      <c r="B236" s="103"/>
      <c r="C236" s="103"/>
      <c r="D236" s="103"/>
      <c r="E236" s="103"/>
      <c r="F236" s="103"/>
      <c r="G236" s="103"/>
      <c r="H236" s="103"/>
    </row>
    <row r="237" spans="1:8" ht="14.25">
      <c r="A237" s="103"/>
      <c r="B237" s="103"/>
      <c r="C237" s="103"/>
      <c r="D237" s="103"/>
      <c r="E237" s="103"/>
      <c r="F237" s="103"/>
      <c r="G237" s="103"/>
      <c r="H237" s="103"/>
    </row>
    <row r="238" spans="1:8" ht="14.25">
      <c r="A238" s="103"/>
      <c r="B238" s="103"/>
      <c r="C238" s="103"/>
      <c r="D238" s="103"/>
      <c r="E238" s="103"/>
      <c r="F238" s="103"/>
      <c r="G238" s="103"/>
      <c r="H238" s="103"/>
    </row>
    <row r="239" spans="1:8" ht="14.25">
      <c r="A239" s="103"/>
      <c r="B239" s="103"/>
      <c r="C239" s="103"/>
      <c r="D239" s="103"/>
      <c r="E239" s="103"/>
      <c r="F239" s="103"/>
      <c r="G239" s="103"/>
      <c r="H239" s="103"/>
    </row>
    <row r="240" spans="1:8" ht="14.25">
      <c r="A240" s="103"/>
      <c r="B240" s="103"/>
      <c r="C240" s="103"/>
      <c r="D240" s="103"/>
      <c r="E240" s="103"/>
      <c r="F240" s="103"/>
      <c r="G240" s="103"/>
      <c r="H240" s="103"/>
    </row>
    <row r="241" spans="1:8" ht="14.25">
      <c r="A241" s="103"/>
      <c r="B241" s="103"/>
      <c r="C241" s="103"/>
      <c r="D241" s="103"/>
      <c r="E241" s="103"/>
      <c r="F241" s="103"/>
      <c r="G241" s="103"/>
      <c r="H241" s="103"/>
    </row>
    <row r="242" spans="1:8" ht="14.25">
      <c r="A242" s="103"/>
      <c r="B242" s="103"/>
      <c r="C242" s="103"/>
      <c r="D242" s="103"/>
      <c r="E242" s="103"/>
      <c r="F242" s="103"/>
      <c r="G242" s="103"/>
      <c r="H242" s="103"/>
    </row>
    <row r="243" spans="1:8" ht="14.25">
      <c r="A243" s="103"/>
      <c r="B243" s="103"/>
      <c r="C243" s="103"/>
      <c r="D243" s="103"/>
      <c r="E243" s="103"/>
      <c r="F243" s="103"/>
      <c r="G243" s="103"/>
      <c r="H243" s="103"/>
    </row>
    <row r="244" spans="1:8" ht="14.25">
      <c r="A244" s="103"/>
      <c r="B244" s="103"/>
      <c r="C244" s="103"/>
      <c r="D244" s="103"/>
      <c r="E244" s="103"/>
      <c r="F244" s="103"/>
      <c r="G244" s="103"/>
      <c r="H244" s="103"/>
    </row>
    <row r="245" spans="1:8" ht="14.25">
      <c r="A245" s="103"/>
      <c r="B245" s="103"/>
      <c r="C245" s="103"/>
      <c r="D245" s="103"/>
      <c r="E245" s="103"/>
      <c r="F245" s="103"/>
      <c r="G245" s="103"/>
      <c r="H245" s="103"/>
    </row>
    <row r="246" spans="1:8" ht="14.25">
      <c r="A246" s="103"/>
      <c r="B246" s="103"/>
      <c r="C246" s="103"/>
      <c r="D246" s="103"/>
      <c r="E246" s="103"/>
      <c r="F246" s="103"/>
      <c r="G246" s="103"/>
      <c r="H246" s="103"/>
    </row>
    <row r="247" spans="1:8" ht="14.25">
      <c r="A247" s="103"/>
      <c r="B247" s="103"/>
      <c r="C247" s="103"/>
      <c r="D247" s="103"/>
      <c r="E247" s="103"/>
      <c r="F247" s="103"/>
      <c r="G247" s="103"/>
      <c r="H247" s="103"/>
    </row>
    <row r="248" spans="1:8" ht="14.25">
      <c r="A248" s="103"/>
      <c r="B248" s="103"/>
      <c r="C248" s="103"/>
      <c r="D248" s="103"/>
      <c r="E248" s="103"/>
      <c r="F248" s="103"/>
      <c r="G248" s="103"/>
      <c r="H248" s="103"/>
    </row>
    <row r="249" spans="1:8" ht="14.25">
      <c r="A249" s="103"/>
      <c r="B249" s="103"/>
      <c r="C249" s="103"/>
      <c r="D249" s="103"/>
      <c r="E249" s="103"/>
      <c r="F249" s="103"/>
      <c r="G249" s="103"/>
      <c r="H249" s="103"/>
    </row>
    <row r="250" spans="1:8" ht="14.25">
      <c r="A250" s="103"/>
      <c r="B250" s="103"/>
      <c r="C250" s="103"/>
      <c r="D250" s="103"/>
      <c r="E250" s="103"/>
      <c r="F250" s="103"/>
      <c r="G250" s="103"/>
      <c r="H250" s="103"/>
    </row>
    <row r="251" spans="1:8" ht="14.25">
      <c r="A251" s="103"/>
      <c r="B251" s="103"/>
      <c r="C251" s="103"/>
      <c r="D251" s="103"/>
      <c r="E251" s="103"/>
      <c r="F251" s="103"/>
      <c r="G251" s="103"/>
      <c r="H251" s="103"/>
    </row>
    <row r="252" spans="1:8" ht="14.25">
      <c r="A252" s="103"/>
      <c r="B252" s="103"/>
      <c r="C252" s="103"/>
      <c r="D252" s="103"/>
      <c r="E252" s="103"/>
      <c r="F252" s="103"/>
      <c r="G252" s="103"/>
      <c r="H252" s="103"/>
    </row>
    <row r="253" spans="1:8" ht="14.25">
      <c r="A253" s="103"/>
      <c r="B253" s="103"/>
      <c r="C253" s="103"/>
      <c r="D253" s="103"/>
      <c r="E253" s="103"/>
      <c r="F253" s="103"/>
      <c r="G253" s="103"/>
      <c r="H253" s="103"/>
    </row>
    <row r="254" spans="1:8" ht="14.25">
      <c r="A254" s="103"/>
      <c r="B254" s="103"/>
      <c r="C254" s="103"/>
      <c r="D254" s="103"/>
      <c r="E254" s="103"/>
      <c r="F254" s="103"/>
      <c r="G254" s="103"/>
      <c r="H254" s="103"/>
    </row>
    <row r="255" spans="1:8" ht="14.25">
      <c r="A255" s="103"/>
      <c r="B255" s="103"/>
      <c r="C255" s="103"/>
      <c r="D255" s="103"/>
      <c r="E255" s="103"/>
      <c r="F255" s="103"/>
      <c r="G255" s="103"/>
      <c r="H255" s="103"/>
    </row>
    <row r="256" spans="1:8" ht="14.25">
      <c r="A256" s="103"/>
      <c r="B256" s="103"/>
      <c r="C256" s="103"/>
      <c r="D256" s="103"/>
      <c r="E256" s="103"/>
      <c r="F256" s="103"/>
      <c r="G256" s="103"/>
      <c r="H256" s="103"/>
    </row>
    <row r="257" spans="1:8" ht="14.25">
      <c r="A257" s="103"/>
      <c r="B257" s="103"/>
      <c r="C257" s="103"/>
      <c r="D257" s="103"/>
      <c r="E257" s="103"/>
      <c r="F257" s="103"/>
      <c r="G257" s="103"/>
      <c r="H257" s="103"/>
    </row>
    <row r="258" spans="1:8" ht="14.25">
      <c r="A258" s="103"/>
      <c r="B258" s="103"/>
      <c r="C258" s="103"/>
      <c r="D258" s="103"/>
      <c r="E258" s="103"/>
      <c r="F258" s="103"/>
      <c r="G258" s="103"/>
      <c r="H258" s="103"/>
    </row>
    <row r="259" spans="1:8" ht="14.25">
      <c r="A259" s="103"/>
      <c r="B259" s="103"/>
      <c r="C259" s="103"/>
      <c r="D259" s="103"/>
      <c r="E259" s="103"/>
      <c r="F259" s="103"/>
      <c r="G259" s="103"/>
      <c r="H259" s="103"/>
    </row>
    <row r="260" spans="1:8" ht="14.25">
      <c r="A260" s="103"/>
      <c r="B260" s="103"/>
      <c r="C260" s="103"/>
      <c r="D260" s="103"/>
      <c r="E260" s="103"/>
      <c r="F260" s="103"/>
      <c r="G260" s="103"/>
      <c r="H260" s="103"/>
    </row>
    <row r="261" spans="1:8" ht="14.25">
      <c r="A261" s="103"/>
      <c r="B261" s="103"/>
      <c r="C261" s="103"/>
      <c r="D261" s="103"/>
      <c r="E261" s="103"/>
      <c r="F261" s="103"/>
      <c r="G261" s="103"/>
      <c r="H261" s="103"/>
    </row>
    <row r="262" spans="1:8" ht="14.25">
      <c r="A262" s="103"/>
      <c r="B262" s="103"/>
      <c r="C262" s="103"/>
      <c r="D262" s="103"/>
      <c r="E262" s="103"/>
      <c r="F262" s="103"/>
      <c r="G262" s="103"/>
      <c r="H262" s="103"/>
    </row>
    <row r="263" spans="1:8" ht="14.25">
      <c r="A263" s="103"/>
      <c r="B263" s="103"/>
      <c r="C263" s="103"/>
      <c r="D263" s="103"/>
      <c r="E263" s="103"/>
      <c r="F263" s="103"/>
      <c r="G263" s="103"/>
      <c r="H263" s="103"/>
    </row>
    <row r="264" spans="1:8" ht="14.25">
      <c r="A264" s="103"/>
      <c r="B264" s="103"/>
      <c r="C264" s="103"/>
      <c r="D264" s="103"/>
      <c r="E264" s="103"/>
      <c r="F264" s="103"/>
      <c r="G264" s="103"/>
      <c r="H264" s="103"/>
    </row>
    <row r="265" spans="1:8" ht="14.25">
      <c r="A265" s="103"/>
      <c r="B265" s="103"/>
      <c r="C265" s="103"/>
      <c r="D265" s="103"/>
      <c r="E265" s="103"/>
      <c r="F265" s="103"/>
      <c r="G265" s="103"/>
      <c r="H265" s="103"/>
    </row>
    <row r="266" spans="1:8" ht="14.25">
      <c r="A266" s="103"/>
      <c r="B266" s="103"/>
      <c r="C266" s="103"/>
      <c r="D266" s="103"/>
      <c r="E266" s="103"/>
      <c r="F266" s="103"/>
      <c r="G266" s="103"/>
      <c r="H266" s="103"/>
    </row>
    <row r="267" spans="1:8" ht="14.25">
      <c r="A267" s="103"/>
      <c r="B267" s="103"/>
      <c r="C267" s="103"/>
      <c r="D267" s="103"/>
      <c r="E267" s="103"/>
      <c r="F267" s="103"/>
      <c r="G267" s="103"/>
      <c r="H267" s="103"/>
    </row>
    <row r="268" spans="1:8" ht="14.25">
      <c r="A268" s="103"/>
      <c r="B268" s="103"/>
      <c r="C268" s="103"/>
      <c r="D268" s="103"/>
      <c r="E268" s="103"/>
      <c r="F268" s="103"/>
      <c r="G268" s="103"/>
      <c r="H268" s="103"/>
    </row>
    <row r="269" spans="1:8" ht="14.25">
      <c r="A269" s="103"/>
      <c r="B269" s="103"/>
      <c r="C269" s="103"/>
      <c r="D269" s="103"/>
      <c r="E269" s="103"/>
      <c r="F269" s="103"/>
      <c r="G269" s="103"/>
      <c r="H269" s="103"/>
    </row>
    <row r="270" spans="1:8" ht="14.25">
      <c r="A270" s="103"/>
      <c r="B270" s="103"/>
      <c r="C270" s="103"/>
      <c r="D270" s="103"/>
      <c r="E270" s="103"/>
      <c r="F270" s="103"/>
      <c r="G270" s="103"/>
      <c r="H270" s="103"/>
    </row>
    <row r="271" spans="1:8" ht="14.25">
      <c r="A271" s="103"/>
      <c r="B271" s="103"/>
      <c r="C271" s="103"/>
      <c r="D271" s="103"/>
      <c r="E271" s="103"/>
      <c r="F271" s="103"/>
      <c r="G271" s="103"/>
      <c r="H271" s="103"/>
    </row>
    <row r="272" spans="1:8" ht="14.25">
      <c r="A272" s="103"/>
      <c r="B272" s="103"/>
      <c r="C272" s="103"/>
      <c r="D272" s="103"/>
      <c r="E272" s="103"/>
      <c r="F272" s="103"/>
      <c r="G272" s="103"/>
      <c r="H272" s="103"/>
    </row>
    <row r="273" spans="1:8" ht="14.25">
      <c r="A273" s="103"/>
      <c r="B273" s="103"/>
      <c r="C273" s="103"/>
      <c r="D273" s="103"/>
      <c r="E273" s="103"/>
      <c r="F273" s="103"/>
      <c r="G273" s="103"/>
      <c r="H273" s="103"/>
    </row>
    <row r="274" spans="1:8" ht="14.25">
      <c r="A274" s="103"/>
      <c r="B274" s="103"/>
      <c r="C274" s="103"/>
      <c r="D274" s="103"/>
      <c r="E274" s="103"/>
      <c r="F274" s="103"/>
      <c r="G274" s="103"/>
      <c r="H274" s="103"/>
    </row>
    <row r="275" spans="1:8" ht="14.25">
      <c r="A275" s="103"/>
      <c r="B275" s="103"/>
      <c r="C275" s="103"/>
      <c r="D275" s="103"/>
      <c r="E275" s="103"/>
      <c r="F275" s="103"/>
      <c r="G275" s="103"/>
      <c r="H275" s="103"/>
    </row>
    <row r="276" spans="1:8" ht="14.25">
      <c r="A276" s="103"/>
      <c r="B276" s="103"/>
      <c r="C276" s="103"/>
      <c r="D276" s="103"/>
      <c r="E276" s="103"/>
      <c r="F276" s="103"/>
      <c r="G276" s="103"/>
      <c r="H276" s="103"/>
    </row>
    <row r="277" spans="1:8" ht="14.25">
      <c r="A277" s="103"/>
      <c r="B277" s="103"/>
      <c r="C277" s="103"/>
      <c r="D277" s="103"/>
      <c r="E277" s="103"/>
      <c r="F277" s="103"/>
      <c r="G277" s="103"/>
      <c r="H277" s="103"/>
    </row>
    <row r="278" spans="1:8" ht="14.25">
      <c r="A278" s="103"/>
      <c r="B278" s="103"/>
      <c r="C278" s="103"/>
      <c r="D278" s="103"/>
      <c r="E278" s="103"/>
      <c r="F278" s="103"/>
      <c r="G278" s="103"/>
      <c r="H278" s="103"/>
    </row>
    <row r="279" spans="1:8" ht="14.25">
      <c r="A279" s="103"/>
      <c r="B279" s="103"/>
      <c r="C279" s="103"/>
      <c r="D279" s="103"/>
      <c r="E279" s="103"/>
      <c r="F279" s="103"/>
      <c r="G279" s="103"/>
      <c r="H279" s="103"/>
    </row>
    <row r="280" spans="1:8" ht="14.25">
      <c r="A280" s="103"/>
      <c r="B280" s="103"/>
      <c r="C280" s="103"/>
      <c r="D280" s="103"/>
      <c r="E280" s="103"/>
      <c r="F280" s="103"/>
      <c r="G280" s="103"/>
      <c r="H280" s="103"/>
    </row>
    <row r="281" spans="1:8" ht="14.25">
      <c r="A281" s="103"/>
      <c r="B281" s="103"/>
      <c r="C281" s="103"/>
      <c r="D281" s="103"/>
      <c r="E281" s="103"/>
      <c r="F281" s="103"/>
      <c r="G281" s="103"/>
      <c r="H281" s="103"/>
    </row>
    <row r="282" spans="1:8" ht="14.25">
      <c r="A282" s="103"/>
      <c r="B282" s="103"/>
      <c r="C282" s="103"/>
      <c r="D282" s="103"/>
      <c r="E282" s="103"/>
      <c r="F282" s="103"/>
      <c r="G282" s="103"/>
      <c r="H282" s="103"/>
    </row>
    <row r="283" spans="1:8" ht="14.25">
      <c r="A283" s="103"/>
      <c r="B283" s="103"/>
      <c r="C283" s="103"/>
      <c r="D283" s="103"/>
      <c r="E283" s="103"/>
      <c r="F283" s="103"/>
      <c r="G283" s="103"/>
      <c r="H283" s="103"/>
    </row>
    <row r="284" spans="1:8" ht="14.25">
      <c r="A284" s="103"/>
      <c r="B284" s="103"/>
      <c r="C284" s="103"/>
      <c r="D284" s="103"/>
      <c r="E284" s="103"/>
      <c r="F284" s="103"/>
      <c r="G284" s="103"/>
      <c r="H284" s="103"/>
    </row>
    <row r="285" spans="1:8" ht="14.25">
      <c r="A285" s="103"/>
      <c r="B285" s="103"/>
      <c r="C285" s="103"/>
      <c r="D285" s="103"/>
      <c r="E285" s="103"/>
      <c r="F285" s="103"/>
      <c r="G285" s="103"/>
      <c r="H285" s="103"/>
    </row>
    <row r="286" spans="1:8" ht="14.25">
      <c r="A286" s="103"/>
      <c r="B286" s="103"/>
      <c r="C286" s="103"/>
      <c r="D286" s="103"/>
      <c r="E286" s="103"/>
      <c r="F286" s="103"/>
      <c r="G286" s="103"/>
      <c r="H286" s="103"/>
    </row>
    <row r="287" spans="1:8" ht="14.25">
      <c r="A287" s="103"/>
      <c r="B287" s="103"/>
      <c r="C287" s="103"/>
      <c r="D287" s="103"/>
      <c r="E287" s="103"/>
      <c r="F287" s="103"/>
      <c r="G287" s="103"/>
      <c r="H287" s="103"/>
    </row>
    <row r="288" spans="1:8" ht="14.25">
      <c r="A288" s="103"/>
      <c r="B288" s="103"/>
      <c r="C288" s="103"/>
      <c r="D288" s="103"/>
      <c r="E288" s="103"/>
      <c r="F288" s="103"/>
      <c r="G288" s="103"/>
      <c r="H288" s="103"/>
    </row>
  </sheetData>
  <printOptions/>
  <pageMargins left="0.7874015748031497" right="0.7874015748031497" top="0.5905511811023623" bottom="0.5905511811023623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Comisiones obreras del pv</Manager>
  <Company>CC.OO. - 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Retribuciones 2007</dc:title>
  <dc:subject>retribucion salario sueldo paga</dc:subject>
  <dc:creator>Alonso Pérez Tébar</dc:creator>
  <cp:keywords/>
  <dc:description/>
  <cp:lastModifiedBy>ALONSO</cp:lastModifiedBy>
  <cp:lastPrinted>2007-02-13T07:44:07Z</cp:lastPrinted>
  <dcterms:created xsi:type="dcterms:W3CDTF">2007-02-09T11:12:48Z</dcterms:created>
  <dcterms:modified xsi:type="dcterms:W3CDTF">2007-02-13T07:44:51Z</dcterms:modified>
  <cp:category/>
  <cp:version/>
  <cp:contentType/>
  <cp:contentStatus/>
</cp:coreProperties>
</file>